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9150" activeTab="0"/>
  </bookViews>
  <sheets>
    <sheet name="2013_прил_18" sheetId="1" r:id="rId1"/>
  </sheets>
  <definedNames>
    <definedName name="_xlnm.Print_Area" localSheetId="0">'2013_прил_18'!$A$1:$E$172</definedName>
  </definedNames>
  <calcPr fullCalcOnLoad="1"/>
</workbook>
</file>

<file path=xl/sharedStrings.xml><?xml version="1.0" encoding="utf-8"?>
<sst xmlns="http://schemas.openxmlformats.org/spreadsheetml/2006/main" count="436" uniqueCount="168">
  <si>
    <t>КЦСР</t>
  </si>
  <si>
    <t xml:space="preserve">   РП</t>
  </si>
  <si>
    <t xml:space="preserve"> КВР</t>
  </si>
  <si>
    <t>Наименование</t>
  </si>
  <si>
    <t>Сумма</t>
  </si>
  <si>
    <t>(тыс.рубл.)</t>
  </si>
  <si>
    <t xml:space="preserve">                                                                  Всего</t>
  </si>
  <si>
    <t>МЦП «Обеспечение жильем молодых семей Максатихинского района на 2011-2015 гг.»</t>
  </si>
  <si>
    <t>Социальная политика</t>
  </si>
  <si>
    <t>Социальное обеспечение населения</t>
  </si>
  <si>
    <t>Субсидии гражданам  на приобретение  жилья</t>
  </si>
  <si>
    <t>Национальная безопасность и правоохранительная деятельность</t>
  </si>
  <si>
    <t>Прочая закупка товаров, работ, услуг для государственных (муниципальных) нужд</t>
  </si>
  <si>
    <t>Национальная экономика</t>
  </si>
  <si>
    <t>Транспорт</t>
  </si>
  <si>
    <t>Субсидии юридическим лицам  кроме государственных (муниципальных)учреждений и физическим лицам- производителям товаров, работ, услуг</t>
  </si>
  <si>
    <t>Дорожное хозяйство(дорожные фонды)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</si>
  <si>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</si>
  <si>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Средства массовой информации</t>
  </si>
  <si>
    <t>Сельское хозяйство и рыболовство</t>
  </si>
  <si>
    <t>Субсидии юридическим лицам (кроме государственных (муниципальных)учреждений и физическим лицам- производителям товаров, работ, услуг</t>
  </si>
  <si>
    <t>Субсидии  гражданам на приобретение жилья</t>
  </si>
  <si>
    <t>Другие вопросы в области национальной экономики</t>
  </si>
  <si>
    <t>МЦП «Развитие туризма в Максатихинском районе Тверской области на 2012-2014гг.»</t>
  </si>
  <si>
    <t>Пособия и компенсации гражданам и иные выплаты, кроме публичных нормативных  обязательств</t>
  </si>
  <si>
    <t>МЦП «Комплексные меры противодействия злоупотреблению наркотическими средствами, психотропными веществами и их незаконному обороту в Максатихинском районе  на 2011-2013гг.»</t>
  </si>
  <si>
    <t>Общегосударственные вопросы</t>
  </si>
  <si>
    <t>Другие общегосударственные вопросы</t>
  </si>
  <si>
    <t>МЦП «Программа подготовки, переподготовки и повышения квалификации управленческих кадров органов местного самоуправления Максатихинского района»</t>
  </si>
  <si>
    <t>МЦП «Поддержка развития малого и среднего предпринимательства на территории  МО «Максатихинский район» на 2012-2014гг»</t>
  </si>
  <si>
    <t>МЦП «Патриотическое воспитание граждан Максатихинского района на 2011-2015 годы»</t>
  </si>
  <si>
    <t>Образование</t>
  </si>
  <si>
    <t>Молодежная политика и оздоровление детей</t>
  </si>
  <si>
    <t>Выполнение функций органами местного самоуправления</t>
  </si>
  <si>
    <t>Периодическая печать и издательства</t>
  </si>
  <si>
    <t>Субсидии некоммерческим организациям (за исключением государственных (муниципальных) учреждений</t>
  </si>
  <si>
    <t>Жилищно-коммунальное хозяйство</t>
  </si>
  <si>
    <t>Коммунальное хозяйство</t>
  </si>
  <si>
    <t>МЦП «Программа развития физической культуры и спорта в Максатихинском районе Тверской области на 2011-2013 годы»</t>
  </si>
  <si>
    <t>Физическая культура и спорт</t>
  </si>
  <si>
    <t>Массовый спорт</t>
  </si>
  <si>
    <t>МЦП «Комплексная поддержка медицинских кадров Максатихинского района на 2012-2014 годы»</t>
  </si>
  <si>
    <t>Защита населения и территории от чрезвычайных ситуаций природного и техногенного характера, гражданская оборона</t>
  </si>
  <si>
    <t>МЦП «Капитальный ремонт гидротехнического сооружения на ручье б/названия приток реки Тихвинка у д.Каликино Максатихинского района Тверской области»</t>
  </si>
  <si>
    <t>Водное хозяйство</t>
  </si>
  <si>
    <t>0300</t>
  </si>
  <si>
    <t>0400</t>
  </si>
  <si>
    <t>0408</t>
  </si>
  <si>
    <t>0409</t>
  </si>
  <si>
    <t>0405</t>
  </si>
  <si>
    <t>0412</t>
  </si>
  <si>
    <t>0100</t>
  </si>
  <si>
    <t>0113</t>
  </si>
  <si>
    <t>0700</t>
  </si>
  <si>
    <t>0707</t>
  </si>
  <si>
    <t>0500</t>
  </si>
  <si>
    <t>0502</t>
  </si>
  <si>
    <t>0309</t>
  </si>
  <si>
    <t>0406</t>
  </si>
  <si>
    <t>050</t>
  </si>
  <si>
    <t>7951000</t>
  </si>
  <si>
    <t>МЦП «Поддержка агропромышленного комплекса в Максатихинском районе на 2013 г.»</t>
  </si>
  <si>
    <t>МЦП «Развития  сферы  транспорта муниципального образования «Максатихинский  район» на 2013 -2015гг.»</t>
  </si>
  <si>
    <t>МЦП «Программа комплексного развития систем коммунальной инфраструктуры Максатихинского района на 2013-2015 годы»</t>
  </si>
  <si>
    <t>МЦП "Улучшение условий и охраны труда в Максатихинском районе на 2012-2015 годы"</t>
  </si>
  <si>
    <t>7956100</t>
  </si>
  <si>
    <t>244</t>
  </si>
  <si>
    <t>МЦП «Взаимодействие органов местного самоуправления Максатихинского района с общественными  и религиозными организациями, осуществляющими свою деятельность в Максатихинском районе на 2012-2014 гг.»</t>
  </si>
  <si>
    <t>МЦП «Социальная поддержка отдельных категорий граждан, проживающих вМаксатихинском районе на 2013-2015г.г.»</t>
  </si>
  <si>
    <t>МЦП «Развитие средств массовой информации (периодическая печать) муниципального образования «Максатихинский район» Тверской области на 2013-2015гг.»</t>
  </si>
  <si>
    <t>7956600</t>
  </si>
  <si>
    <t>7956500</t>
  </si>
  <si>
    <t>МЦП "Развития дорожного хозяйства муниципального образования "Максатихинский район" Тверской области на 2013-2015 годы"</t>
  </si>
  <si>
    <t>7956300</t>
  </si>
  <si>
    <t>810</t>
  </si>
  <si>
    <t>7957100</t>
  </si>
  <si>
    <t>111</t>
  </si>
  <si>
    <t>242</t>
  </si>
  <si>
    <t>7957200</t>
  </si>
  <si>
    <t>411</t>
  </si>
  <si>
    <t>Фонд оплаты труда и страховые взносы</t>
  </si>
  <si>
    <t>Закупка товаров, работ и услуг в сфере информационно-коммуникационных технологий</t>
  </si>
  <si>
    <t>МЦП "Проведение капитального ремонта здания по ул.Пролетарская д.4 (МФЦ)"</t>
  </si>
  <si>
    <t>МЦП "Развитие единой дежурно-диспетчерской службы Максатихинского района на 2013-2015 годы и реализация мероприятий по управлению зданиями и помещениями"</t>
  </si>
  <si>
    <t xml:space="preserve">Перечень муниципальных целевых программ,
предусмотренных к финансированию 
из муниципального района на 2013 год.
</t>
  </si>
  <si>
    <t>7957500</t>
  </si>
  <si>
    <t>МЦП "Развитие системы дошкольного, общего и дополнительного образования муниципального образования "Максатихинский район" на 2013-2015 годы"</t>
  </si>
  <si>
    <t>7957510</t>
  </si>
  <si>
    <t>Содействие развитию дошкольного образования в Максатихинском районе</t>
  </si>
  <si>
    <t>0701</t>
  </si>
  <si>
    <t>Дошкольное образование</t>
  </si>
  <si>
    <t>7957511</t>
  </si>
  <si>
    <t>Оказание муниципальной услуги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</si>
  <si>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</si>
  <si>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</si>
  <si>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7957512</t>
  </si>
  <si>
    <t>Обеспечение противопожарной безопасности учреждений дошкольного образования</t>
  </si>
  <si>
    <t>612</t>
  </si>
  <si>
    <t>Субсидии бюджетным учреждениям на иные цели</t>
  </si>
  <si>
    <t>7957513</t>
  </si>
  <si>
    <t>Проведение текущего ремонта</t>
  </si>
  <si>
    <t>7957514</t>
  </si>
  <si>
    <t>Развитие МТБ и учебной базы учреждений дошкольного образования</t>
  </si>
  <si>
    <t>7957520</t>
  </si>
  <si>
    <t>Удовлетворение потребностей населения в получении услуг общего образования</t>
  </si>
  <si>
    <t>0702</t>
  </si>
  <si>
    <t>Общее образование</t>
  </si>
  <si>
    <t>7957521</t>
  </si>
  <si>
    <t>7957522</t>
  </si>
  <si>
    <t>Обеспечение противопожарной безопасности учреждений общего образования</t>
  </si>
  <si>
    <t>7957523</t>
  </si>
  <si>
    <t>Проведение текущего ремонта учреждений общего образования</t>
  </si>
  <si>
    <t>7957524</t>
  </si>
  <si>
    <t>Развитие МТБ и учебной базы учреждений общего образования</t>
  </si>
  <si>
    <t>7957530</t>
  </si>
  <si>
    <t>Обеспечение доступности дополнительного образования в муниципальных учреждениях</t>
  </si>
  <si>
    <t>7957531</t>
  </si>
  <si>
    <t>7957532</t>
  </si>
  <si>
    <t>Обеспечение противопожарной безопасности учреждений дополнительного образования</t>
  </si>
  <si>
    <t>7957533</t>
  </si>
  <si>
    <t>Проведение текущего ремонта учреждений дополнительного образования</t>
  </si>
  <si>
    <t>7957534</t>
  </si>
  <si>
    <t>Развитие МТБ и учебной базы учреждений дополнительного образования</t>
  </si>
  <si>
    <t>7957540</t>
  </si>
  <si>
    <t>Развитие учительского и управленческого персонала, повышение квалификации педагогов</t>
  </si>
  <si>
    <t>0705</t>
  </si>
  <si>
    <t>Профессиональная подготовка, переподготовка и повышение квалификации</t>
  </si>
  <si>
    <t>7957541</t>
  </si>
  <si>
    <t>Прохождение курсов подготовки, переподготовки и повышение квалификации кадров</t>
  </si>
  <si>
    <t>7957550</t>
  </si>
  <si>
    <t>Организация летнего отдыха, оздоровления детей и детской занятости</t>
  </si>
  <si>
    <t>7957551</t>
  </si>
  <si>
    <t>Обеспечение летнего отдыха, оздоровления детей</t>
  </si>
  <si>
    <t>7957552</t>
  </si>
  <si>
    <t>Организация индивидуального трудоустройства подростков</t>
  </si>
  <si>
    <t>0709</t>
  </si>
  <si>
    <t>Другие вопросы в области образования</t>
  </si>
  <si>
    <t>7957542</t>
  </si>
  <si>
    <t>Участие педагогов МБОУ в профессиональных конкурсах муниципального, регионального и федерального уровней</t>
  </si>
  <si>
    <t>7957560</t>
  </si>
  <si>
    <t>Совершенствование управления системой образования в МО</t>
  </si>
  <si>
    <t>7957561</t>
  </si>
  <si>
    <t>Обеспечение деятельности Управления образования</t>
  </si>
  <si>
    <t>121</t>
  </si>
  <si>
    <t>122</t>
  </si>
  <si>
    <t>Иные выплаты персоналу, за исключением фонда оплаты труда</t>
  </si>
  <si>
    <t>7957562</t>
  </si>
  <si>
    <t>Обеспечение деятельности учебно-методического кабинета, централизованной бухглатерии, группы хозяйственного обслуживания</t>
  </si>
  <si>
    <t>7957563</t>
  </si>
  <si>
    <t>Организация проведения предметных олимпиад школьников, спортивных мероприятий. Награждение учащихся 11-х классов, имеющих золотую и серебряную медали</t>
  </si>
  <si>
    <t>5200000</t>
  </si>
  <si>
    <t>Иные безвозмездные и безвозвратные перечисления</t>
  </si>
  <si>
    <t>5200900</t>
  </si>
  <si>
    <t>Ежемесячное денежное вознаграждение за классное руководство в государственных и муниципальных общеобразовательных школах</t>
  </si>
  <si>
    <t>АБ17240</t>
  </si>
  <si>
    <t>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сельской местности, к месту обучения и обратно</t>
  </si>
  <si>
    <t>АБ17250</t>
  </si>
  <si>
    <t>Организация обеспечения учащихся начальных классов муниципальных общеобразовательных учреждений горячим питанием</t>
  </si>
  <si>
    <t>АБ17410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</si>
  <si>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</t>
  </si>
  <si>
    <t>АБ17320</t>
  </si>
  <si>
    <t>1004</t>
  </si>
  <si>
    <t>1000</t>
  </si>
  <si>
    <t>Охрана семьи и детства</t>
  </si>
  <si>
    <t>Компенсация части родительской платы за содержание ребенка (присмотр и уход за ребенком) в организациях, реализующих основную общеобразовательную программу дошкольного образования</t>
  </si>
  <si>
    <t>321</t>
  </si>
  <si>
    <t>Пособия и компенсации гражданам и иные социальные выплаты, кроме публичных нормативных обязательств</t>
  </si>
  <si>
    <t xml:space="preserve">Приложение № 8                                                                                                                                                         к решению Собрания депутатов
 Максатихинского района  № 355 от 30.05.2013г.                                                                           "О внесении изменений и дополнений в решение Собрания депутатов Максатихинского района  № 335 от 26.12.2012г.
«О бюджете Максатихинскиого района  на 2013 год
и на плановый период 2014 и 2015 годов»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</si>
</sst>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49" fontId="1" fillId="22" borderId="10" xfId="0" applyNumberFormat="1" applyFont="1" applyFill="1" applyBorder="1" applyAlignment="1">
      <alignment horizontal="right" vertical="top" wrapText="1"/>
    </xf>
    <xf numFmtId="0" fontId="2" fillId="22" borderId="10" xfId="0" applyFont="1" applyFill="1" applyBorder="1" applyAlignment="1">
      <alignment vertical="top" wrapText="1"/>
    </xf>
    <xf numFmtId="49" fontId="1" fillId="0" borderId="10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49" fontId="1" fillId="4" borderId="10" xfId="0" applyNumberFormat="1" applyFont="1" applyFill="1" applyBorder="1" applyAlignment="1">
      <alignment horizontal="right" vertical="top" wrapText="1"/>
    </xf>
    <xf numFmtId="0" fontId="1" fillId="4" borderId="10" xfId="0" applyFont="1" applyFill="1" applyBorder="1" applyAlignment="1">
      <alignment vertical="top" wrapText="1"/>
    </xf>
    <xf numFmtId="49" fontId="1" fillId="7" borderId="10" xfId="0" applyNumberFormat="1" applyFont="1" applyFill="1" applyBorder="1" applyAlignment="1">
      <alignment horizontal="right" vertical="top" wrapText="1"/>
    </xf>
    <xf numFmtId="0" fontId="1" fillId="7" borderId="1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2" fontId="2" fillId="22" borderId="13" xfId="0" applyNumberFormat="1" applyFont="1" applyFill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right" vertical="top" wrapText="1"/>
    </xf>
    <xf numFmtId="2" fontId="1" fillId="0" borderId="13" xfId="0" applyNumberFormat="1" applyFont="1" applyBorder="1" applyAlignment="1">
      <alignment horizontal="center" vertical="top" wrapText="1"/>
    </xf>
    <xf numFmtId="49" fontId="1" fillId="4" borderId="14" xfId="0" applyNumberFormat="1" applyFont="1" applyFill="1" applyBorder="1" applyAlignment="1">
      <alignment horizontal="right" vertical="top" wrapText="1"/>
    </xf>
    <xf numFmtId="2" fontId="1" fillId="4" borderId="13" xfId="0" applyNumberFormat="1" applyFont="1" applyFill="1" applyBorder="1" applyAlignment="1">
      <alignment horizontal="center" vertical="top" wrapText="1"/>
    </xf>
    <xf numFmtId="49" fontId="1" fillId="7" borderId="14" xfId="0" applyNumberFormat="1" applyFont="1" applyFill="1" applyBorder="1" applyAlignment="1">
      <alignment horizontal="right" vertical="top" wrapText="1"/>
    </xf>
    <xf numFmtId="2" fontId="1" fillId="7" borderId="13" xfId="0" applyNumberFormat="1" applyFont="1" applyFill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49" fontId="2" fillId="22" borderId="14" xfId="0" applyNumberFormat="1" applyFont="1" applyFill="1" applyBorder="1" applyAlignment="1">
      <alignment horizontal="right" vertical="top" wrapText="1"/>
    </xf>
    <xf numFmtId="0" fontId="5" fillId="15" borderId="10" xfId="0" applyFont="1" applyFill="1" applyBorder="1" applyAlignment="1">
      <alignment horizontal="right" vertical="top" wrapText="1"/>
    </xf>
    <xf numFmtId="2" fontId="5" fillId="15" borderId="13" xfId="0" applyNumberFormat="1" applyFont="1" applyFill="1" applyBorder="1" applyAlignment="1">
      <alignment horizontal="center" vertical="top" wrapText="1"/>
    </xf>
    <xf numFmtId="49" fontId="5" fillId="15" borderId="14" xfId="0" applyNumberFormat="1" applyFont="1" applyFill="1" applyBorder="1" applyAlignment="1">
      <alignment horizontal="right" vertical="top" wrapText="1"/>
    </xf>
    <xf numFmtId="49" fontId="5" fillId="15" borderId="10" xfId="0" applyNumberFormat="1" applyFont="1" applyFill="1" applyBorder="1" applyAlignment="1">
      <alignment horizontal="right" vertical="top" wrapText="1"/>
    </xf>
    <xf numFmtId="49" fontId="2" fillId="22" borderId="14" xfId="0" applyNumberFormat="1" applyFont="1" applyFill="1" applyBorder="1" applyAlignment="1">
      <alignment horizontal="right"/>
    </xf>
    <xf numFmtId="49" fontId="2" fillId="22" borderId="10" xfId="0" applyNumberFormat="1" applyFont="1" applyFill="1" applyBorder="1" applyAlignment="1">
      <alignment horizontal="right"/>
    </xf>
    <xf numFmtId="0" fontId="2" fillId="22" borderId="10" xfId="0" applyFont="1" applyFill="1" applyBorder="1" applyAlignment="1">
      <alignment wrapText="1"/>
    </xf>
    <xf numFmtId="2" fontId="2" fillId="22" borderId="13" xfId="0" applyNumberFormat="1" applyFont="1" applyFill="1" applyBorder="1" applyAlignment="1">
      <alignment horizontal="center" wrapText="1"/>
    </xf>
    <xf numFmtId="2" fontId="1" fillId="0" borderId="13" xfId="0" applyNumberFormat="1" applyFont="1" applyBorder="1" applyAlignment="1">
      <alignment horizontal="center" wrapText="1"/>
    </xf>
    <xf numFmtId="49" fontId="2" fillId="22" borderId="10" xfId="0" applyNumberFormat="1" applyFont="1" applyFill="1" applyBorder="1" applyAlignment="1">
      <alignment horizontal="right" vertical="top" wrapText="1"/>
    </xf>
    <xf numFmtId="49" fontId="1" fillId="0" borderId="14" xfId="0" applyNumberFormat="1" applyFont="1" applyFill="1" applyBorder="1" applyAlignment="1">
      <alignment horizontal="right" vertical="top" wrapText="1"/>
    </xf>
    <xf numFmtId="49" fontId="1" fillId="0" borderId="10" xfId="0" applyNumberFormat="1" applyFont="1" applyFill="1" applyBorder="1" applyAlignment="1">
      <alignment horizontal="right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9" fontId="2" fillId="22" borderId="14" xfId="0" applyNumberFormat="1" applyFont="1" applyFill="1" applyBorder="1" applyAlignment="1">
      <alignment horizontal="right"/>
    </xf>
    <xf numFmtId="49" fontId="2" fillId="22" borderId="10" xfId="0" applyNumberFormat="1" applyFont="1" applyFill="1" applyBorder="1" applyAlignment="1">
      <alignment horizontal="right"/>
    </xf>
    <xf numFmtId="0" fontId="2" fillId="22" borderId="10" xfId="0" applyFont="1" applyFill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24" borderId="15" xfId="0" applyFont="1" applyFill="1" applyBorder="1" applyAlignment="1">
      <alignment wrapText="1"/>
    </xf>
    <xf numFmtId="0" fontId="1" fillId="0" borderId="10" xfId="0" applyFont="1" applyBorder="1" applyAlignment="1">
      <alignment horizontal="center"/>
    </xf>
    <xf numFmtId="0" fontId="2" fillId="22" borderId="1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right" vertical="top" wrapText="1"/>
    </xf>
    <xf numFmtId="49" fontId="2" fillId="7" borderId="14" xfId="0" applyNumberFormat="1" applyFont="1" applyFill="1" applyBorder="1" applyAlignment="1">
      <alignment horizontal="right"/>
    </xf>
    <xf numFmtId="49" fontId="2" fillId="7" borderId="10" xfId="0" applyNumberFormat="1" applyFont="1" applyFill="1" applyBorder="1" applyAlignment="1">
      <alignment horizontal="right"/>
    </xf>
    <xf numFmtId="0" fontId="2" fillId="7" borderId="10" xfId="0" applyFont="1" applyFill="1" applyBorder="1" applyAlignment="1">
      <alignment wrapText="1"/>
    </xf>
    <xf numFmtId="0" fontId="2" fillId="7" borderId="10" xfId="0" applyFont="1" applyFill="1" applyBorder="1" applyAlignment="1">
      <alignment horizontal="center"/>
    </xf>
    <xf numFmtId="49" fontId="2" fillId="4" borderId="14" xfId="0" applyNumberFormat="1" applyFont="1" applyFill="1" applyBorder="1" applyAlignment="1">
      <alignment horizontal="right"/>
    </xf>
    <xf numFmtId="49" fontId="2" fillId="4" borderId="10" xfId="0" applyNumberFormat="1" applyFont="1" applyFill="1" applyBorder="1" applyAlignment="1">
      <alignment horizontal="right"/>
    </xf>
    <xf numFmtId="0" fontId="2" fillId="4" borderId="10" xfId="0" applyFont="1" applyFill="1" applyBorder="1" applyAlignment="1">
      <alignment wrapText="1"/>
    </xf>
    <xf numFmtId="0" fontId="2" fillId="4" borderId="10" xfId="0" applyFont="1" applyFill="1" applyBorder="1" applyAlignment="1">
      <alignment horizontal="center"/>
    </xf>
    <xf numFmtId="49" fontId="2" fillId="3" borderId="14" xfId="0" applyNumberFormat="1" applyFont="1" applyFill="1" applyBorder="1" applyAlignment="1">
      <alignment horizontal="right"/>
    </xf>
    <xf numFmtId="49" fontId="2" fillId="3" borderId="10" xfId="0" applyNumberFormat="1" applyFont="1" applyFill="1" applyBorder="1" applyAlignment="1">
      <alignment horizontal="right"/>
    </xf>
    <xf numFmtId="0" fontId="2" fillId="3" borderId="10" xfId="0" applyFont="1" applyFill="1" applyBorder="1" applyAlignment="1">
      <alignment wrapText="1"/>
    </xf>
    <xf numFmtId="0" fontId="2" fillId="3" borderId="10" xfId="0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23" fillId="5" borderId="10" xfId="0" applyFont="1" applyFill="1" applyBorder="1" applyAlignment="1">
      <alignment wrapText="1"/>
    </xf>
    <xf numFmtId="49" fontId="2" fillId="5" borderId="14" xfId="0" applyNumberFormat="1" applyFont="1" applyFill="1" applyBorder="1" applyAlignment="1">
      <alignment horizontal="right"/>
    </xf>
    <xf numFmtId="49" fontId="2" fillId="5" borderId="10" xfId="0" applyNumberFormat="1" applyFont="1" applyFill="1" applyBorder="1" applyAlignment="1">
      <alignment horizontal="right"/>
    </xf>
    <xf numFmtId="0" fontId="2" fillId="5" borderId="10" xfId="0" applyFont="1" applyFill="1" applyBorder="1" applyAlignment="1">
      <alignment horizontal="center"/>
    </xf>
    <xf numFmtId="49" fontId="2" fillId="4" borderId="14" xfId="0" applyNumberFormat="1" applyFont="1" applyFill="1" applyBorder="1" applyAlignment="1">
      <alignment horizontal="right"/>
    </xf>
    <xf numFmtId="49" fontId="2" fillId="4" borderId="10" xfId="0" applyNumberFormat="1" applyFont="1" applyFill="1" applyBorder="1" applyAlignment="1">
      <alignment horizontal="right"/>
    </xf>
    <xf numFmtId="0" fontId="2" fillId="4" borderId="10" xfId="0" applyFont="1" applyFill="1" applyBorder="1" applyAlignment="1">
      <alignment wrapText="1"/>
    </xf>
    <xf numFmtId="0" fontId="2" fillId="4" borderId="10" xfId="0" applyFont="1" applyFill="1" applyBorder="1" applyAlignment="1">
      <alignment horizontal="center"/>
    </xf>
    <xf numFmtId="49" fontId="2" fillId="7" borderId="14" xfId="0" applyNumberFormat="1" applyFont="1" applyFill="1" applyBorder="1" applyAlignment="1">
      <alignment horizontal="right"/>
    </xf>
    <xf numFmtId="49" fontId="2" fillId="7" borderId="10" xfId="0" applyNumberFormat="1" applyFont="1" applyFill="1" applyBorder="1" applyAlignment="1">
      <alignment horizontal="right"/>
    </xf>
    <xf numFmtId="0" fontId="2" fillId="7" borderId="10" xfId="0" applyFont="1" applyFill="1" applyBorder="1" applyAlignment="1">
      <alignment wrapText="1"/>
    </xf>
    <xf numFmtId="0" fontId="2" fillId="7" borderId="10" xfId="0" applyFont="1" applyFill="1" applyBorder="1" applyAlignment="1">
      <alignment horizontal="center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center" vertical="justify" wrapText="1"/>
    </xf>
    <xf numFmtId="2" fontId="1" fillId="0" borderId="13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9" fontId="1" fillId="0" borderId="14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2"/>
  <sheetViews>
    <sheetView tabSelected="1" view="pageBreakPreview" zoomScaleSheetLayoutView="100" zoomScalePageLayoutView="0" workbookViewId="0" topLeftCell="A1">
      <selection activeCell="D2" sqref="D2"/>
    </sheetView>
  </sheetViews>
  <sheetFormatPr defaultColWidth="9.00390625" defaultRowHeight="12.75"/>
  <cols>
    <col min="1" max="1" width="9.875" style="0" bestFit="1" customWidth="1"/>
    <col min="2" max="3" width="9.25390625" style="0" bestFit="1" customWidth="1"/>
    <col min="4" max="4" width="66.625" style="0" customWidth="1"/>
    <col min="5" max="5" width="15.00390625" style="0" customWidth="1"/>
    <col min="6" max="6" width="9.25390625" style="0" bestFit="1" customWidth="1"/>
  </cols>
  <sheetData>
    <row r="1" spans="4:5" ht="102" customHeight="1">
      <c r="D1" s="73" t="s">
        <v>167</v>
      </c>
      <c r="E1" s="73"/>
    </row>
    <row r="3" spans="1:5" ht="46.5" customHeight="1">
      <c r="A3" s="74" t="s">
        <v>84</v>
      </c>
      <c r="B3" s="74"/>
      <c r="C3" s="74"/>
      <c r="D3" s="74"/>
      <c r="E3" s="74"/>
    </row>
    <row r="4" ht="13.5" thickBot="1">
      <c r="E4" s="10"/>
    </row>
    <row r="5" spans="1:5" ht="12.75">
      <c r="A5" s="76" t="s">
        <v>0</v>
      </c>
      <c r="B5" s="78" t="s">
        <v>1</v>
      </c>
      <c r="C5" s="78" t="s">
        <v>2</v>
      </c>
      <c r="D5" s="83" t="s">
        <v>3</v>
      </c>
      <c r="E5" s="11" t="s">
        <v>4</v>
      </c>
    </row>
    <row r="6" spans="1:5" ht="12.75">
      <c r="A6" s="77"/>
      <c r="B6" s="79"/>
      <c r="C6" s="79"/>
      <c r="D6" s="84"/>
      <c r="E6" s="12" t="s">
        <v>5</v>
      </c>
    </row>
    <row r="7" spans="1:5" ht="15.75">
      <c r="A7" s="25">
        <v>7950000</v>
      </c>
      <c r="B7" s="26"/>
      <c r="C7" s="26"/>
      <c r="D7" s="23" t="s">
        <v>6</v>
      </c>
      <c r="E7" s="24">
        <f>E8+E12+E23+E32+E36+E40+E44+E49+E53+E57+E61+E65+E70+E74+E77+E81+E17+E85+E95+E99</f>
        <v>152016.53</v>
      </c>
    </row>
    <row r="8" spans="1:5" ht="30" customHeight="1">
      <c r="A8" s="22">
        <v>7950100</v>
      </c>
      <c r="B8" s="2"/>
      <c r="C8" s="2"/>
      <c r="D8" s="3" t="s">
        <v>7</v>
      </c>
      <c r="E8" s="13">
        <f>E9</f>
        <v>500</v>
      </c>
    </row>
    <row r="9" spans="1:5" ht="21.75" customHeight="1">
      <c r="A9" s="14">
        <v>7950100</v>
      </c>
      <c r="B9" s="4">
        <v>1000</v>
      </c>
      <c r="C9" s="4"/>
      <c r="D9" s="5" t="s">
        <v>8</v>
      </c>
      <c r="E9" s="15">
        <f>E10</f>
        <v>500</v>
      </c>
    </row>
    <row r="10" spans="1:5" ht="21.75" customHeight="1">
      <c r="A10" s="14">
        <v>7950100</v>
      </c>
      <c r="B10" s="4">
        <v>1003</v>
      </c>
      <c r="C10" s="4"/>
      <c r="D10" s="5" t="s">
        <v>9</v>
      </c>
      <c r="E10" s="15">
        <f>E11</f>
        <v>500</v>
      </c>
    </row>
    <row r="11" spans="1:5" ht="21.75" customHeight="1">
      <c r="A11" s="14">
        <v>7950100</v>
      </c>
      <c r="B11" s="4">
        <v>1003</v>
      </c>
      <c r="C11" s="4">
        <v>322</v>
      </c>
      <c r="D11" s="5" t="s">
        <v>10</v>
      </c>
      <c r="E11" s="15">
        <v>500</v>
      </c>
    </row>
    <row r="12" spans="1:5" ht="27.75" customHeight="1">
      <c r="A12" s="22" t="s">
        <v>70</v>
      </c>
      <c r="B12" s="2"/>
      <c r="C12" s="2"/>
      <c r="D12" s="3" t="s">
        <v>62</v>
      </c>
      <c r="E12" s="13">
        <f>E13</f>
        <v>1464.1</v>
      </c>
    </row>
    <row r="13" spans="1:5" ht="21.75" customHeight="1">
      <c r="A13" s="16" t="s">
        <v>70</v>
      </c>
      <c r="B13" s="6" t="s">
        <v>46</v>
      </c>
      <c r="C13" s="6"/>
      <c r="D13" s="7" t="s">
        <v>13</v>
      </c>
      <c r="E13" s="17">
        <f>E14</f>
        <v>1464.1</v>
      </c>
    </row>
    <row r="14" spans="1:5" ht="21.75" customHeight="1">
      <c r="A14" s="18" t="s">
        <v>70</v>
      </c>
      <c r="B14" s="8" t="s">
        <v>47</v>
      </c>
      <c r="C14" s="8"/>
      <c r="D14" s="9" t="s">
        <v>14</v>
      </c>
      <c r="E14" s="19">
        <f>E15+E16</f>
        <v>1464.1</v>
      </c>
    </row>
    <row r="15" spans="1:6" ht="30" customHeight="1">
      <c r="A15" s="14" t="s">
        <v>70</v>
      </c>
      <c r="B15" s="4" t="s">
        <v>47</v>
      </c>
      <c r="C15" s="4">
        <v>810</v>
      </c>
      <c r="D15" s="5" t="s">
        <v>15</v>
      </c>
      <c r="E15" s="15">
        <f>1831.8-1217+49.3+300+200+300</f>
        <v>1464.1</v>
      </c>
      <c r="F15">
        <f>200+300</f>
        <v>500</v>
      </c>
    </row>
    <row r="16" spans="1:5" ht="30" customHeight="1">
      <c r="A16" s="14" t="s">
        <v>70</v>
      </c>
      <c r="B16" s="4" t="s">
        <v>47</v>
      </c>
      <c r="C16" s="4">
        <v>244</v>
      </c>
      <c r="D16" s="5" t="s">
        <v>12</v>
      </c>
      <c r="E16" s="15">
        <v>0</v>
      </c>
    </row>
    <row r="17" spans="1:5" ht="42" customHeight="1">
      <c r="A17" s="22" t="s">
        <v>71</v>
      </c>
      <c r="B17" s="32"/>
      <c r="C17" s="32"/>
      <c r="D17" s="3" t="s">
        <v>72</v>
      </c>
      <c r="E17" s="13">
        <f>E18</f>
        <v>1417</v>
      </c>
    </row>
    <row r="18" spans="1:5" ht="21.75" customHeight="1">
      <c r="A18" s="16" t="s">
        <v>71</v>
      </c>
      <c r="B18" s="6" t="s">
        <v>46</v>
      </c>
      <c r="C18" s="6"/>
      <c r="D18" s="7" t="s">
        <v>13</v>
      </c>
      <c r="E18" s="17">
        <f>E19</f>
        <v>1417</v>
      </c>
    </row>
    <row r="19" spans="1:5" ht="21" customHeight="1">
      <c r="A19" s="18" t="s">
        <v>71</v>
      </c>
      <c r="B19" s="8" t="s">
        <v>48</v>
      </c>
      <c r="C19" s="8"/>
      <c r="D19" s="9" t="s">
        <v>16</v>
      </c>
      <c r="E19" s="19">
        <f>E21+E20+E22</f>
        <v>1417</v>
      </c>
    </row>
    <row r="20" spans="1:5" ht="30" customHeight="1">
      <c r="A20" s="33" t="s">
        <v>71</v>
      </c>
      <c r="B20" s="34" t="s">
        <v>48</v>
      </c>
      <c r="C20" s="34" t="s">
        <v>66</v>
      </c>
      <c r="D20" s="5" t="s">
        <v>12</v>
      </c>
      <c r="E20" s="35">
        <v>200</v>
      </c>
    </row>
    <row r="21" spans="1:5" ht="30" customHeight="1">
      <c r="A21" s="14" t="s">
        <v>71</v>
      </c>
      <c r="B21" s="4" t="s">
        <v>48</v>
      </c>
      <c r="C21" s="4">
        <v>411</v>
      </c>
      <c r="D21" s="5" t="s">
        <v>17</v>
      </c>
      <c r="E21" s="15">
        <v>0</v>
      </c>
    </row>
    <row r="22" spans="1:5" ht="30" customHeight="1">
      <c r="A22" s="14" t="s">
        <v>71</v>
      </c>
      <c r="B22" s="4" t="s">
        <v>48</v>
      </c>
      <c r="C22" s="4" t="s">
        <v>74</v>
      </c>
      <c r="D22" s="5" t="s">
        <v>15</v>
      </c>
      <c r="E22" s="15">
        <v>1217</v>
      </c>
    </row>
    <row r="23" spans="1:5" ht="30" customHeight="1">
      <c r="A23" s="22">
        <v>7950500</v>
      </c>
      <c r="B23" s="2"/>
      <c r="C23" s="2"/>
      <c r="D23" s="3" t="s">
        <v>61</v>
      </c>
      <c r="E23" s="13">
        <f>E24+E29</f>
        <v>280</v>
      </c>
    </row>
    <row r="24" spans="1:5" ht="30" customHeight="1">
      <c r="A24" s="16">
        <v>7950500</v>
      </c>
      <c r="B24" s="6" t="s">
        <v>46</v>
      </c>
      <c r="C24" s="6"/>
      <c r="D24" s="7" t="s">
        <v>13</v>
      </c>
      <c r="E24" s="17">
        <f>E25</f>
        <v>200</v>
      </c>
    </row>
    <row r="25" spans="1:5" ht="19.5" customHeight="1">
      <c r="A25" s="14">
        <v>7950500</v>
      </c>
      <c r="B25" s="4" t="s">
        <v>49</v>
      </c>
      <c r="C25" s="4"/>
      <c r="D25" s="5" t="s">
        <v>19</v>
      </c>
      <c r="E25" s="15">
        <f>E26+E28</f>
        <v>200</v>
      </c>
    </row>
    <row r="26" spans="1:5" ht="30" customHeight="1">
      <c r="A26" s="80">
        <v>7950500</v>
      </c>
      <c r="B26" s="81" t="s">
        <v>49</v>
      </c>
      <c r="C26" s="81">
        <v>244</v>
      </c>
      <c r="D26" s="82" t="s">
        <v>12</v>
      </c>
      <c r="E26" s="75">
        <v>200</v>
      </c>
    </row>
    <row r="27" spans="1:5" ht="3" customHeight="1">
      <c r="A27" s="80"/>
      <c r="B27" s="81"/>
      <c r="C27" s="81"/>
      <c r="D27" s="82"/>
      <c r="E27" s="75"/>
    </row>
    <row r="28" spans="1:5" ht="30" customHeight="1">
      <c r="A28" s="14">
        <v>7950500</v>
      </c>
      <c r="B28" s="4" t="s">
        <v>49</v>
      </c>
      <c r="C28" s="4">
        <v>810</v>
      </c>
      <c r="D28" s="5" t="s">
        <v>20</v>
      </c>
      <c r="E28" s="15">
        <v>0</v>
      </c>
    </row>
    <row r="29" spans="1:5" ht="21" customHeight="1">
      <c r="A29" s="16">
        <v>7950500</v>
      </c>
      <c r="B29" s="6">
        <v>1000</v>
      </c>
      <c r="C29" s="6"/>
      <c r="D29" s="7" t="s">
        <v>8</v>
      </c>
      <c r="E29" s="17">
        <f>E30</f>
        <v>80</v>
      </c>
    </row>
    <row r="30" spans="1:5" ht="18.75" customHeight="1">
      <c r="A30" s="14">
        <v>7950500</v>
      </c>
      <c r="B30" s="4">
        <v>1003</v>
      </c>
      <c r="C30" s="4"/>
      <c r="D30" s="5" t="s">
        <v>9</v>
      </c>
      <c r="E30" s="15">
        <f>E31</f>
        <v>80</v>
      </c>
    </row>
    <row r="31" spans="1:5" ht="19.5" customHeight="1">
      <c r="A31" s="14">
        <v>7950500</v>
      </c>
      <c r="B31" s="4">
        <v>1003</v>
      </c>
      <c r="C31" s="4">
        <v>322</v>
      </c>
      <c r="D31" s="5" t="s">
        <v>21</v>
      </c>
      <c r="E31" s="15">
        <v>80</v>
      </c>
    </row>
    <row r="32" spans="1:5" ht="55.5" customHeight="1">
      <c r="A32" s="22">
        <v>7950700</v>
      </c>
      <c r="B32" s="2"/>
      <c r="C32" s="2"/>
      <c r="D32" s="3" t="s">
        <v>67</v>
      </c>
      <c r="E32" s="13">
        <f>E33</f>
        <v>250</v>
      </c>
    </row>
    <row r="33" spans="1:5" ht="21.75" customHeight="1">
      <c r="A33" s="14">
        <v>7950700</v>
      </c>
      <c r="B33" s="4">
        <v>1000</v>
      </c>
      <c r="C33" s="4"/>
      <c r="D33" s="5" t="s">
        <v>8</v>
      </c>
      <c r="E33" s="15">
        <f>E34</f>
        <v>250</v>
      </c>
    </row>
    <row r="34" spans="1:5" ht="21" customHeight="1">
      <c r="A34" s="14">
        <v>7950700</v>
      </c>
      <c r="B34" s="4">
        <v>1003</v>
      </c>
      <c r="C34" s="4"/>
      <c r="D34" s="5" t="s">
        <v>9</v>
      </c>
      <c r="E34" s="15">
        <f>E35</f>
        <v>250</v>
      </c>
    </row>
    <row r="35" spans="1:5" ht="30" customHeight="1">
      <c r="A35" s="14">
        <v>7950700</v>
      </c>
      <c r="B35" s="4">
        <v>1003</v>
      </c>
      <c r="C35" s="4">
        <v>244</v>
      </c>
      <c r="D35" s="5" t="s">
        <v>12</v>
      </c>
      <c r="E35" s="15">
        <v>250</v>
      </c>
    </row>
    <row r="36" spans="1:5" ht="31.5" customHeight="1">
      <c r="A36" s="22">
        <v>7950800</v>
      </c>
      <c r="B36" s="2"/>
      <c r="C36" s="2"/>
      <c r="D36" s="3" t="s">
        <v>23</v>
      </c>
      <c r="E36" s="13">
        <f>E37</f>
        <v>50</v>
      </c>
    </row>
    <row r="37" spans="1:5" ht="21.75" customHeight="1">
      <c r="A37" s="14">
        <v>7950800</v>
      </c>
      <c r="B37" s="4" t="s">
        <v>46</v>
      </c>
      <c r="C37" s="4"/>
      <c r="D37" s="5" t="s">
        <v>13</v>
      </c>
      <c r="E37" s="15">
        <f>E38</f>
        <v>50</v>
      </c>
    </row>
    <row r="38" spans="1:5" ht="18.75" customHeight="1">
      <c r="A38" s="14">
        <v>7950800</v>
      </c>
      <c r="B38" s="4" t="s">
        <v>50</v>
      </c>
      <c r="C38" s="4"/>
      <c r="D38" s="5" t="s">
        <v>22</v>
      </c>
      <c r="E38" s="15">
        <f>E39</f>
        <v>50</v>
      </c>
    </row>
    <row r="39" spans="1:5" ht="30" customHeight="1">
      <c r="A39" s="14">
        <v>7950800</v>
      </c>
      <c r="B39" s="4" t="s">
        <v>50</v>
      </c>
      <c r="C39" s="4">
        <v>244</v>
      </c>
      <c r="D39" s="5" t="s">
        <v>12</v>
      </c>
      <c r="E39" s="15">
        <v>50</v>
      </c>
    </row>
    <row r="40" spans="1:5" ht="30" customHeight="1">
      <c r="A40" s="22">
        <v>7950900</v>
      </c>
      <c r="B40" s="2"/>
      <c r="C40" s="2"/>
      <c r="D40" s="3" t="s">
        <v>68</v>
      </c>
      <c r="E40" s="13">
        <f>E41</f>
        <v>200</v>
      </c>
    </row>
    <row r="41" spans="1:5" ht="22.5" customHeight="1">
      <c r="A41" s="14">
        <v>7950900</v>
      </c>
      <c r="B41" s="4">
        <v>1000</v>
      </c>
      <c r="C41" s="4"/>
      <c r="D41" s="5" t="s">
        <v>8</v>
      </c>
      <c r="E41" s="15">
        <f>E42</f>
        <v>200</v>
      </c>
    </row>
    <row r="42" spans="1:5" ht="22.5" customHeight="1">
      <c r="A42" s="14">
        <v>7950900</v>
      </c>
      <c r="B42" s="4">
        <v>1003</v>
      </c>
      <c r="C42" s="4"/>
      <c r="D42" s="5" t="s">
        <v>9</v>
      </c>
      <c r="E42" s="15">
        <f>E43</f>
        <v>200</v>
      </c>
    </row>
    <row r="43" spans="1:5" ht="30" customHeight="1">
      <c r="A43" s="14">
        <v>7950900</v>
      </c>
      <c r="B43" s="4">
        <v>1003</v>
      </c>
      <c r="C43" s="4">
        <v>321</v>
      </c>
      <c r="D43" s="5" t="s">
        <v>24</v>
      </c>
      <c r="E43" s="15">
        <v>200</v>
      </c>
    </row>
    <row r="44" spans="1:5" ht="49.5" customHeight="1">
      <c r="A44" s="22" t="s">
        <v>60</v>
      </c>
      <c r="B44" s="2"/>
      <c r="C44" s="2"/>
      <c r="D44" s="3" t="s">
        <v>25</v>
      </c>
      <c r="E44" s="13">
        <f>E45</f>
        <v>100</v>
      </c>
    </row>
    <row r="45" spans="1:5" ht="18" customHeight="1">
      <c r="A45" s="14">
        <v>7951000</v>
      </c>
      <c r="B45" s="4" t="s">
        <v>51</v>
      </c>
      <c r="C45" s="4"/>
      <c r="D45" s="5" t="s">
        <v>26</v>
      </c>
      <c r="E45" s="15">
        <f>E46</f>
        <v>100</v>
      </c>
    </row>
    <row r="46" spans="1:5" ht="18" customHeight="1">
      <c r="A46" s="14">
        <v>7951000</v>
      </c>
      <c r="B46" s="4" t="s">
        <v>52</v>
      </c>
      <c r="C46" s="4"/>
      <c r="D46" s="5" t="s">
        <v>27</v>
      </c>
      <c r="E46" s="15">
        <f>E47+E48</f>
        <v>100</v>
      </c>
    </row>
    <row r="47" spans="1:5" ht="30" customHeight="1">
      <c r="A47" s="14">
        <v>7951000</v>
      </c>
      <c r="B47" s="4" t="s">
        <v>52</v>
      </c>
      <c r="C47" s="4">
        <v>244</v>
      </c>
      <c r="D47" s="5" t="s">
        <v>12</v>
      </c>
      <c r="E47" s="15">
        <v>100</v>
      </c>
    </row>
    <row r="48" spans="1:5" ht="48.75" customHeight="1">
      <c r="A48" s="14">
        <v>7951000</v>
      </c>
      <c r="B48" s="4" t="s">
        <v>52</v>
      </c>
      <c r="C48" s="4">
        <v>810</v>
      </c>
      <c r="D48" s="5" t="s">
        <v>20</v>
      </c>
      <c r="E48" s="15">
        <v>0</v>
      </c>
    </row>
    <row r="49" spans="1:5" ht="45.75" customHeight="1">
      <c r="A49" s="22">
        <v>7951100</v>
      </c>
      <c r="B49" s="2"/>
      <c r="C49" s="2"/>
      <c r="D49" s="3" t="s">
        <v>28</v>
      </c>
      <c r="E49" s="13">
        <f>E50</f>
        <v>160</v>
      </c>
    </row>
    <row r="50" spans="1:5" ht="18.75" customHeight="1">
      <c r="A50" s="14">
        <v>7951100</v>
      </c>
      <c r="B50" s="4" t="s">
        <v>51</v>
      </c>
      <c r="C50" s="4"/>
      <c r="D50" s="5" t="s">
        <v>26</v>
      </c>
      <c r="E50" s="15">
        <f>E51</f>
        <v>160</v>
      </c>
    </row>
    <row r="51" spans="1:5" ht="18.75" customHeight="1">
      <c r="A51" s="14">
        <v>7951100</v>
      </c>
      <c r="B51" s="4" t="s">
        <v>52</v>
      </c>
      <c r="C51" s="4"/>
      <c r="D51" s="5" t="s">
        <v>27</v>
      </c>
      <c r="E51" s="15">
        <f>E52</f>
        <v>160</v>
      </c>
    </row>
    <row r="52" spans="1:5" ht="30" customHeight="1">
      <c r="A52" s="14">
        <v>7951100</v>
      </c>
      <c r="B52" s="4" t="s">
        <v>52</v>
      </c>
      <c r="C52" s="4">
        <v>244</v>
      </c>
      <c r="D52" s="5" t="s">
        <v>12</v>
      </c>
      <c r="E52" s="15">
        <v>160</v>
      </c>
    </row>
    <row r="53" spans="1:5" ht="39.75" customHeight="1">
      <c r="A53" s="22">
        <v>7951500</v>
      </c>
      <c r="B53" s="2"/>
      <c r="C53" s="2"/>
      <c r="D53" s="3" t="s">
        <v>29</v>
      </c>
      <c r="E53" s="13">
        <f>E54</f>
        <v>100</v>
      </c>
    </row>
    <row r="54" spans="1:5" ht="20.25" customHeight="1">
      <c r="A54" s="14">
        <v>7951500</v>
      </c>
      <c r="B54" s="4" t="s">
        <v>46</v>
      </c>
      <c r="C54" s="4"/>
      <c r="D54" s="5" t="s">
        <v>13</v>
      </c>
      <c r="E54" s="15">
        <f>E55</f>
        <v>100</v>
      </c>
    </row>
    <row r="55" spans="1:5" ht="20.25" customHeight="1">
      <c r="A55" s="14">
        <v>7951500</v>
      </c>
      <c r="B55" s="4" t="s">
        <v>50</v>
      </c>
      <c r="C55" s="4"/>
      <c r="D55" s="5" t="s">
        <v>22</v>
      </c>
      <c r="E55" s="15">
        <f>E56</f>
        <v>100</v>
      </c>
    </row>
    <row r="56" spans="1:5" ht="30" customHeight="1">
      <c r="A56" s="14">
        <v>7951500</v>
      </c>
      <c r="B56" s="4" t="s">
        <v>50</v>
      </c>
      <c r="C56" s="4">
        <v>244</v>
      </c>
      <c r="D56" s="5" t="s">
        <v>12</v>
      </c>
      <c r="E56" s="15">
        <v>100</v>
      </c>
    </row>
    <row r="57" spans="1:5" ht="30" customHeight="1">
      <c r="A57" s="22">
        <v>7951800</v>
      </c>
      <c r="B57" s="2"/>
      <c r="C57" s="2"/>
      <c r="D57" s="3" t="s">
        <v>30</v>
      </c>
      <c r="E57" s="13">
        <f>E58</f>
        <v>139</v>
      </c>
    </row>
    <row r="58" spans="1:5" ht="21" customHeight="1">
      <c r="A58" s="14">
        <v>7951800</v>
      </c>
      <c r="B58" s="4" t="s">
        <v>53</v>
      </c>
      <c r="C58" s="4"/>
      <c r="D58" s="5" t="s">
        <v>31</v>
      </c>
      <c r="E58" s="15">
        <f>E59</f>
        <v>139</v>
      </c>
    </row>
    <row r="59" spans="1:5" ht="21" customHeight="1">
      <c r="A59" s="14">
        <v>7951800</v>
      </c>
      <c r="B59" s="4" t="s">
        <v>54</v>
      </c>
      <c r="C59" s="4"/>
      <c r="D59" s="5" t="s">
        <v>32</v>
      </c>
      <c r="E59" s="15">
        <f>E60</f>
        <v>139</v>
      </c>
    </row>
    <row r="60" spans="1:5" ht="21" customHeight="1">
      <c r="A60" s="14">
        <v>7951800</v>
      </c>
      <c r="B60" s="4" t="s">
        <v>54</v>
      </c>
      <c r="C60" s="4">
        <v>244</v>
      </c>
      <c r="D60" s="5" t="s">
        <v>33</v>
      </c>
      <c r="E60" s="15">
        <v>139</v>
      </c>
    </row>
    <row r="61" spans="1:5" ht="51" customHeight="1">
      <c r="A61" s="22">
        <v>7952600</v>
      </c>
      <c r="B61" s="2"/>
      <c r="C61" s="2"/>
      <c r="D61" s="3" t="s">
        <v>69</v>
      </c>
      <c r="E61" s="13">
        <f>E62</f>
        <v>1400</v>
      </c>
    </row>
    <row r="62" spans="1:5" ht="21.75" customHeight="1">
      <c r="A62" s="14">
        <v>7952600</v>
      </c>
      <c r="B62" s="4">
        <v>1200</v>
      </c>
      <c r="C62" s="4"/>
      <c r="D62" s="5" t="s">
        <v>18</v>
      </c>
      <c r="E62" s="15">
        <f>E63</f>
        <v>1400</v>
      </c>
    </row>
    <row r="63" spans="1:5" ht="21.75" customHeight="1">
      <c r="A63" s="14">
        <v>7952600</v>
      </c>
      <c r="B63" s="4">
        <v>1204</v>
      </c>
      <c r="C63" s="4"/>
      <c r="D63" s="5" t="s">
        <v>34</v>
      </c>
      <c r="E63" s="15">
        <f>E64</f>
        <v>1400</v>
      </c>
    </row>
    <row r="64" spans="1:5" ht="30" customHeight="1">
      <c r="A64" s="14">
        <v>7952600</v>
      </c>
      <c r="B64" s="4">
        <v>1204</v>
      </c>
      <c r="C64" s="4">
        <v>630</v>
      </c>
      <c r="D64" s="5" t="s">
        <v>35</v>
      </c>
      <c r="E64" s="15">
        <v>1400</v>
      </c>
    </row>
    <row r="65" spans="1:5" ht="48" customHeight="1">
      <c r="A65" s="22" t="s">
        <v>73</v>
      </c>
      <c r="B65" s="2"/>
      <c r="C65" s="2"/>
      <c r="D65" s="3" t="s">
        <v>63</v>
      </c>
      <c r="E65" s="13">
        <f>E66</f>
        <v>500</v>
      </c>
    </row>
    <row r="66" spans="1:5" ht="23.25" customHeight="1">
      <c r="A66" s="14" t="s">
        <v>73</v>
      </c>
      <c r="B66" s="4" t="s">
        <v>55</v>
      </c>
      <c r="C66" s="4"/>
      <c r="D66" s="5" t="s">
        <v>36</v>
      </c>
      <c r="E66" s="15">
        <f>E67</f>
        <v>500</v>
      </c>
    </row>
    <row r="67" spans="1:5" ht="23.25" customHeight="1">
      <c r="A67" s="14" t="s">
        <v>73</v>
      </c>
      <c r="B67" s="4" t="s">
        <v>56</v>
      </c>
      <c r="C67" s="4"/>
      <c r="D67" s="5" t="s">
        <v>37</v>
      </c>
      <c r="E67" s="15">
        <f>E68+E69</f>
        <v>500</v>
      </c>
    </row>
    <row r="68" spans="1:6" ht="30" customHeight="1">
      <c r="A68" s="14" t="s">
        <v>73</v>
      </c>
      <c r="B68" s="4" t="s">
        <v>56</v>
      </c>
      <c r="C68" s="4">
        <v>244</v>
      </c>
      <c r="D68" s="5" t="s">
        <v>12</v>
      </c>
      <c r="E68" s="15">
        <f>120-120</f>
        <v>0</v>
      </c>
      <c r="F68">
        <v>-120</v>
      </c>
    </row>
    <row r="69" spans="1:6" ht="42" customHeight="1">
      <c r="A69" s="14" t="s">
        <v>73</v>
      </c>
      <c r="B69" s="4" t="s">
        <v>56</v>
      </c>
      <c r="C69" s="4">
        <v>810</v>
      </c>
      <c r="D69" s="5" t="s">
        <v>20</v>
      </c>
      <c r="E69" s="15">
        <v>500</v>
      </c>
      <c r="F69">
        <v>500</v>
      </c>
    </row>
    <row r="70" spans="1:5" ht="45" customHeight="1">
      <c r="A70" s="22">
        <v>7954100</v>
      </c>
      <c r="B70" s="2"/>
      <c r="C70" s="2"/>
      <c r="D70" s="3" t="s">
        <v>38</v>
      </c>
      <c r="E70" s="13">
        <f>E71</f>
        <v>3300</v>
      </c>
    </row>
    <row r="71" spans="1:5" ht="19.5" customHeight="1">
      <c r="A71" s="14">
        <v>7954100</v>
      </c>
      <c r="B71" s="4">
        <v>1100</v>
      </c>
      <c r="C71" s="4"/>
      <c r="D71" s="5" t="s">
        <v>39</v>
      </c>
      <c r="E71" s="15">
        <f>E72</f>
        <v>3300</v>
      </c>
    </row>
    <row r="72" spans="1:5" ht="19.5" customHeight="1">
      <c r="A72" s="14">
        <v>7954100</v>
      </c>
      <c r="B72" s="4">
        <v>1102</v>
      </c>
      <c r="C72" s="4"/>
      <c r="D72" s="5" t="s">
        <v>40</v>
      </c>
      <c r="E72" s="15">
        <f>E73</f>
        <v>3300</v>
      </c>
    </row>
    <row r="73" spans="1:6" ht="46.5" customHeight="1">
      <c r="A73" s="14">
        <v>7954100</v>
      </c>
      <c r="B73" s="4">
        <v>1102</v>
      </c>
      <c r="C73" s="4">
        <v>411</v>
      </c>
      <c r="D73" s="5" t="s">
        <v>17</v>
      </c>
      <c r="E73" s="15">
        <f>1000+2300</f>
        <v>3300</v>
      </c>
      <c r="F73" s="44">
        <v>2300</v>
      </c>
    </row>
    <row r="74" spans="1:5" ht="30" customHeight="1">
      <c r="A74" s="22">
        <v>7955400</v>
      </c>
      <c r="B74" s="2"/>
      <c r="C74" s="2"/>
      <c r="D74" s="3" t="s">
        <v>41</v>
      </c>
      <c r="E74" s="13">
        <f>E75</f>
        <v>1094</v>
      </c>
    </row>
    <row r="75" spans="1:5" ht="21" customHeight="1">
      <c r="A75" s="14">
        <v>7955400</v>
      </c>
      <c r="B75" s="4">
        <v>1003</v>
      </c>
      <c r="C75" s="4"/>
      <c r="D75" s="5" t="s">
        <v>9</v>
      </c>
      <c r="E75" s="15">
        <f>E76</f>
        <v>1094</v>
      </c>
    </row>
    <row r="76" spans="1:5" ht="21" customHeight="1">
      <c r="A76" s="14">
        <v>7955400</v>
      </c>
      <c r="B76" s="4">
        <v>1003</v>
      </c>
      <c r="C76" s="4" t="s">
        <v>59</v>
      </c>
      <c r="D76" s="5" t="s">
        <v>33</v>
      </c>
      <c r="E76" s="15">
        <v>1094</v>
      </c>
    </row>
    <row r="77" spans="1:5" ht="48" customHeight="1">
      <c r="A77" s="22">
        <v>7955900</v>
      </c>
      <c r="B77" s="2"/>
      <c r="C77" s="2"/>
      <c r="D77" s="3" t="s">
        <v>43</v>
      </c>
      <c r="E77" s="13">
        <f>E78</f>
        <v>0</v>
      </c>
    </row>
    <row r="78" spans="1:5" ht="18" customHeight="1">
      <c r="A78" s="14">
        <v>7955900</v>
      </c>
      <c r="B78" s="4" t="s">
        <v>46</v>
      </c>
      <c r="C78" s="4"/>
      <c r="D78" s="5" t="s">
        <v>13</v>
      </c>
      <c r="E78" s="15">
        <f>E79</f>
        <v>0</v>
      </c>
    </row>
    <row r="79" spans="1:5" ht="18" customHeight="1">
      <c r="A79" s="14">
        <v>7955900</v>
      </c>
      <c r="B79" s="4" t="s">
        <v>58</v>
      </c>
      <c r="C79" s="4"/>
      <c r="D79" s="5" t="s">
        <v>44</v>
      </c>
      <c r="E79" s="15">
        <f>E80</f>
        <v>0</v>
      </c>
    </row>
    <row r="80" spans="1:6" ht="30" customHeight="1">
      <c r="A80" s="14">
        <v>7955900</v>
      </c>
      <c r="B80" s="4" t="s">
        <v>58</v>
      </c>
      <c r="C80" s="4">
        <v>244</v>
      </c>
      <c r="D80" s="5" t="s">
        <v>12</v>
      </c>
      <c r="E80" s="15">
        <f>300-300</f>
        <v>0</v>
      </c>
      <c r="F80" s="44">
        <v>-300</v>
      </c>
    </row>
    <row r="81" spans="1:5" ht="26.25" customHeight="1">
      <c r="A81" s="27">
        <v>7956100</v>
      </c>
      <c r="B81" s="28"/>
      <c r="C81" s="28"/>
      <c r="D81" s="29" t="s">
        <v>64</v>
      </c>
      <c r="E81" s="30">
        <f>E82</f>
        <v>50</v>
      </c>
    </row>
    <row r="82" spans="1:5" ht="19.5" customHeight="1">
      <c r="A82" s="20" t="s">
        <v>65</v>
      </c>
      <c r="B82" s="21" t="s">
        <v>51</v>
      </c>
      <c r="C82" s="21"/>
      <c r="D82" s="1" t="s">
        <v>26</v>
      </c>
      <c r="E82" s="31">
        <f>E83</f>
        <v>50</v>
      </c>
    </row>
    <row r="83" spans="1:5" ht="19.5" customHeight="1">
      <c r="A83" s="20" t="s">
        <v>65</v>
      </c>
      <c r="B83" s="21" t="s">
        <v>52</v>
      </c>
      <c r="C83" s="21"/>
      <c r="D83" s="1" t="s">
        <v>27</v>
      </c>
      <c r="E83" s="31">
        <f>E84</f>
        <v>50</v>
      </c>
    </row>
    <row r="84" spans="1:5" ht="26.25" customHeight="1">
      <c r="A84" s="20" t="s">
        <v>65</v>
      </c>
      <c r="B84" s="21" t="s">
        <v>52</v>
      </c>
      <c r="C84" s="21" t="s">
        <v>66</v>
      </c>
      <c r="D84" s="1" t="s">
        <v>12</v>
      </c>
      <c r="E84" s="31">
        <v>50</v>
      </c>
    </row>
    <row r="85" spans="1:5" ht="38.25">
      <c r="A85" s="27" t="s">
        <v>75</v>
      </c>
      <c r="B85" s="28"/>
      <c r="C85" s="28"/>
      <c r="D85" s="29" t="s">
        <v>83</v>
      </c>
      <c r="E85" s="30">
        <f>E86+E91</f>
        <v>4541.25</v>
      </c>
    </row>
    <row r="86" spans="1:5" ht="12.75">
      <c r="A86" s="20" t="s">
        <v>75</v>
      </c>
      <c r="B86" s="21" t="s">
        <v>51</v>
      </c>
      <c r="C86" s="21"/>
      <c r="D86" s="1" t="s">
        <v>26</v>
      </c>
      <c r="E86" s="31">
        <f>E87</f>
        <v>3891.1000000000004</v>
      </c>
    </row>
    <row r="87" spans="1:5" ht="12.75">
      <c r="A87" s="20" t="s">
        <v>75</v>
      </c>
      <c r="B87" s="21" t="s">
        <v>52</v>
      </c>
      <c r="C87" s="21"/>
      <c r="D87" s="1" t="s">
        <v>27</v>
      </c>
      <c r="E87" s="31">
        <f>E88+E89+E90</f>
        <v>3891.1000000000004</v>
      </c>
    </row>
    <row r="88" spans="1:6" ht="12.75">
      <c r="A88" s="20" t="s">
        <v>75</v>
      </c>
      <c r="B88" s="21" t="s">
        <v>52</v>
      </c>
      <c r="C88" s="21" t="s">
        <v>76</v>
      </c>
      <c r="D88" s="40" t="s">
        <v>80</v>
      </c>
      <c r="E88" s="31">
        <f>1245.5+825.8</f>
        <v>2071.3</v>
      </c>
      <c r="F88">
        <v>825.8</v>
      </c>
    </row>
    <row r="89" spans="1:5" ht="25.5">
      <c r="A89" s="20" t="s">
        <v>75</v>
      </c>
      <c r="B89" s="21" t="s">
        <v>52</v>
      </c>
      <c r="C89" s="21" t="s">
        <v>77</v>
      </c>
      <c r="D89" s="40" t="s">
        <v>81</v>
      </c>
      <c r="E89" s="42">
        <v>68.6</v>
      </c>
    </row>
    <row r="90" spans="1:6" ht="25.5">
      <c r="A90" s="20" t="s">
        <v>75</v>
      </c>
      <c r="B90" s="21" t="s">
        <v>52</v>
      </c>
      <c r="C90" s="21" t="s">
        <v>66</v>
      </c>
      <c r="D90" s="1" t="s">
        <v>12</v>
      </c>
      <c r="E90" s="42">
        <f>1677.2+74</f>
        <v>1751.2</v>
      </c>
      <c r="F90">
        <v>74</v>
      </c>
    </row>
    <row r="91" spans="1:5" ht="12.75">
      <c r="A91" s="20" t="s">
        <v>75</v>
      </c>
      <c r="B91" s="21" t="s">
        <v>45</v>
      </c>
      <c r="C91" s="21"/>
      <c r="D91" s="40" t="s">
        <v>11</v>
      </c>
      <c r="E91" s="42">
        <f>E92</f>
        <v>650.15</v>
      </c>
    </row>
    <row r="92" spans="1:5" ht="25.5">
      <c r="A92" s="20" t="s">
        <v>75</v>
      </c>
      <c r="B92" s="21" t="s">
        <v>57</v>
      </c>
      <c r="C92" s="21"/>
      <c r="D92" s="41" t="s">
        <v>42</v>
      </c>
      <c r="E92" s="42">
        <f>E93+E94</f>
        <v>650.15</v>
      </c>
    </row>
    <row r="93" spans="1:6" ht="12.75">
      <c r="A93" s="20" t="s">
        <v>75</v>
      </c>
      <c r="B93" s="21" t="s">
        <v>57</v>
      </c>
      <c r="C93" s="21" t="s">
        <v>76</v>
      </c>
      <c r="D93" s="40" t="s">
        <v>80</v>
      </c>
      <c r="E93" s="42">
        <f>403.4+180.65</f>
        <v>584.05</v>
      </c>
      <c r="F93">
        <v>180.65</v>
      </c>
    </row>
    <row r="94" spans="1:5" ht="25.5">
      <c r="A94" s="20" t="s">
        <v>75</v>
      </c>
      <c r="B94" s="21" t="s">
        <v>57</v>
      </c>
      <c r="C94" s="21" t="s">
        <v>77</v>
      </c>
      <c r="D94" s="40" t="s">
        <v>81</v>
      </c>
      <c r="E94" s="42">
        <v>66.1</v>
      </c>
    </row>
    <row r="95" spans="1:5" s="36" customFormat="1" ht="25.5">
      <c r="A95" s="37" t="s">
        <v>78</v>
      </c>
      <c r="B95" s="38"/>
      <c r="C95" s="38"/>
      <c r="D95" s="39" t="s">
        <v>82</v>
      </c>
      <c r="E95" s="43">
        <f>E96</f>
        <v>39</v>
      </c>
    </row>
    <row r="96" spans="1:5" ht="12.75">
      <c r="A96" s="20" t="s">
        <v>78</v>
      </c>
      <c r="B96" s="21" t="s">
        <v>51</v>
      </c>
      <c r="C96" s="21"/>
      <c r="D96" s="1" t="s">
        <v>26</v>
      </c>
      <c r="E96" s="42">
        <f>E97</f>
        <v>39</v>
      </c>
    </row>
    <row r="97" spans="1:5" ht="12.75">
      <c r="A97" s="20" t="s">
        <v>78</v>
      </c>
      <c r="B97" s="21" t="s">
        <v>52</v>
      </c>
      <c r="C97" s="21"/>
      <c r="D97" s="1" t="s">
        <v>27</v>
      </c>
      <c r="E97" s="42">
        <f>E98</f>
        <v>39</v>
      </c>
    </row>
    <row r="98" spans="1:6" ht="38.25">
      <c r="A98" s="20" t="s">
        <v>78</v>
      </c>
      <c r="B98" s="21" t="s">
        <v>52</v>
      </c>
      <c r="C98" s="21" t="s">
        <v>79</v>
      </c>
      <c r="D98" s="5" t="s">
        <v>17</v>
      </c>
      <c r="E98" s="42">
        <f>1000-961</f>
        <v>39</v>
      </c>
      <c r="F98">
        <v>-961</v>
      </c>
    </row>
    <row r="99" spans="1:5" ht="38.25">
      <c r="A99" s="37" t="s">
        <v>85</v>
      </c>
      <c r="B99" s="38"/>
      <c r="C99" s="38"/>
      <c r="D99" s="39" t="s">
        <v>86</v>
      </c>
      <c r="E99" s="43">
        <f>E100+E131+E169</f>
        <v>136432.18</v>
      </c>
    </row>
    <row r="100" spans="1:5" ht="12.75">
      <c r="A100" s="49" t="s">
        <v>85</v>
      </c>
      <c r="B100" s="50" t="s">
        <v>53</v>
      </c>
      <c r="C100" s="50"/>
      <c r="D100" s="51" t="s">
        <v>31</v>
      </c>
      <c r="E100" s="52">
        <f>E101+E111+E121+E140+E148+E156</f>
        <v>48610.08</v>
      </c>
    </row>
    <row r="101" spans="1:5" ht="12.75">
      <c r="A101" s="53" t="s">
        <v>87</v>
      </c>
      <c r="B101" s="54"/>
      <c r="C101" s="54"/>
      <c r="D101" s="55" t="s">
        <v>88</v>
      </c>
      <c r="E101" s="56">
        <f>E102</f>
        <v>23636.7</v>
      </c>
    </row>
    <row r="102" spans="1:5" ht="12.75">
      <c r="A102" s="45" t="s">
        <v>87</v>
      </c>
      <c r="B102" s="46" t="s">
        <v>89</v>
      </c>
      <c r="C102" s="46"/>
      <c r="D102" s="47" t="s">
        <v>90</v>
      </c>
      <c r="E102" s="48">
        <f>E103+E105+E107+E109</f>
        <v>23636.7</v>
      </c>
    </row>
    <row r="103" spans="1:5" ht="13.5">
      <c r="A103" s="62" t="s">
        <v>91</v>
      </c>
      <c r="B103" s="63" t="s">
        <v>89</v>
      </c>
      <c r="C103" s="63"/>
      <c r="D103" s="61" t="s">
        <v>92</v>
      </c>
      <c r="E103" s="64">
        <f>E104</f>
        <v>22415.14</v>
      </c>
    </row>
    <row r="104" spans="1:5" ht="38.25">
      <c r="A104" s="20" t="s">
        <v>91</v>
      </c>
      <c r="B104" s="21" t="s">
        <v>89</v>
      </c>
      <c r="C104" s="21" t="s">
        <v>93</v>
      </c>
      <c r="D104" s="1" t="s">
        <v>94</v>
      </c>
      <c r="E104" s="42">
        <v>22415.14</v>
      </c>
    </row>
    <row r="105" spans="1:5" ht="27">
      <c r="A105" s="62" t="s">
        <v>95</v>
      </c>
      <c r="B105" s="63" t="s">
        <v>89</v>
      </c>
      <c r="C105" s="63"/>
      <c r="D105" s="61" t="s">
        <v>96</v>
      </c>
      <c r="E105" s="64">
        <f>E106</f>
        <v>0</v>
      </c>
    </row>
    <row r="106" spans="1:5" ht="12.75">
      <c r="A106" s="20" t="s">
        <v>95</v>
      </c>
      <c r="B106" s="21" t="s">
        <v>89</v>
      </c>
      <c r="C106" s="21" t="s">
        <v>97</v>
      </c>
      <c r="D106" s="1" t="s">
        <v>98</v>
      </c>
      <c r="E106" s="42">
        <v>0</v>
      </c>
    </row>
    <row r="107" spans="1:5" ht="13.5">
      <c r="A107" s="62" t="s">
        <v>99</v>
      </c>
      <c r="B107" s="63" t="s">
        <v>89</v>
      </c>
      <c r="C107" s="63"/>
      <c r="D107" s="61" t="s">
        <v>100</v>
      </c>
      <c r="E107" s="64">
        <f>E108</f>
        <v>250</v>
      </c>
    </row>
    <row r="108" spans="1:5" ht="12.75">
      <c r="A108" s="20" t="s">
        <v>99</v>
      </c>
      <c r="B108" s="21" t="s">
        <v>89</v>
      </c>
      <c r="C108" s="21" t="s">
        <v>97</v>
      </c>
      <c r="D108" s="1" t="s">
        <v>98</v>
      </c>
      <c r="E108" s="42">
        <v>250</v>
      </c>
    </row>
    <row r="109" spans="1:5" ht="13.5">
      <c r="A109" s="62" t="s">
        <v>101</v>
      </c>
      <c r="B109" s="63" t="s">
        <v>89</v>
      </c>
      <c r="C109" s="63"/>
      <c r="D109" s="61" t="s">
        <v>102</v>
      </c>
      <c r="E109" s="64">
        <f>E110</f>
        <v>971.56</v>
      </c>
    </row>
    <row r="110" spans="1:5" ht="12.75">
      <c r="A110" s="20" t="s">
        <v>101</v>
      </c>
      <c r="B110" s="21" t="s">
        <v>89</v>
      </c>
      <c r="C110" s="21" t="s">
        <v>97</v>
      </c>
      <c r="D110" s="1" t="s">
        <v>98</v>
      </c>
      <c r="E110" s="42">
        <v>971.56</v>
      </c>
    </row>
    <row r="111" spans="1:5" ht="25.5">
      <c r="A111" s="53" t="s">
        <v>103</v>
      </c>
      <c r="B111" s="54"/>
      <c r="C111" s="54"/>
      <c r="D111" s="55" t="s">
        <v>104</v>
      </c>
      <c r="E111" s="56">
        <f>E112</f>
        <v>14788.73</v>
      </c>
    </row>
    <row r="112" spans="1:5" ht="12.75">
      <c r="A112" s="45" t="s">
        <v>103</v>
      </c>
      <c r="B112" s="46" t="s">
        <v>105</v>
      </c>
      <c r="C112" s="46"/>
      <c r="D112" s="47" t="s">
        <v>106</v>
      </c>
      <c r="E112" s="48">
        <f>E113+E115+E117+E119</f>
        <v>14788.73</v>
      </c>
    </row>
    <row r="113" spans="1:5" ht="13.5">
      <c r="A113" s="62" t="s">
        <v>107</v>
      </c>
      <c r="B113" s="63" t="s">
        <v>105</v>
      </c>
      <c r="C113" s="63"/>
      <c r="D113" s="61" t="s">
        <v>92</v>
      </c>
      <c r="E113" s="64">
        <f>E114</f>
        <v>12663.75</v>
      </c>
    </row>
    <row r="114" spans="1:5" ht="38.25">
      <c r="A114" s="20" t="s">
        <v>107</v>
      </c>
      <c r="B114" s="21" t="s">
        <v>105</v>
      </c>
      <c r="C114" s="21" t="s">
        <v>93</v>
      </c>
      <c r="D114" s="1" t="s">
        <v>94</v>
      </c>
      <c r="E114" s="42">
        <v>12663.75</v>
      </c>
    </row>
    <row r="115" spans="1:5" ht="27">
      <c r="A115" s="62" t="s">
        <v>108</v>
      </c>
      <c r="B115" s="63" t="s">
        <v>105</v>
      </c>
      <c r="C115" s="63"/>
      <c r="D115" s="61" t="s">
        <v>109</v>
      </c>
      <c r="E115" s="64">
        <f>E116</f>
        <v>0</v>
      </c>
    </row>
    <row r="116" spans="1:5" ht="12.75">
      <c r="A116" s="20" t="s">
        <v>108</v>
      </c>
      <c r="B116" s="21" t="s">
        <v>105</v>
      </c>
      <c r="C116" s="21" t="s">
        <v>97</v>
      </c>
      <c r="D116" s="1" t="s">
        <v>98</v>
      </c>
      <c r="E116" s="42">
        <v>0</v>
      </c>
    </row>
    <row r="117" spans="1:5" ht="13.5">
      <c r="A117" s="62" t="s">
        <v>110</v>
      </c>
      <c r="B117" s="63" t="s">
        <v>105</v>
      </c>
      <c r="C117" s="63"/>
      <c r="D117" s="61" t="s">
        <v>111</v>
      </c>
      <c r="E117" s="64">
        <f>E118</f>
        <v>850</v>
      </c>
    </row>
    <row r="118" spans="1:5" ht="12.75">
      <c r="A118" s="20" t="s">
        <v>110</v>
      </c>
      <c r="B118" s="21" t="s">
        <v>105</v>
      </c>
      <c r="C118" s="21" t="s">
        <v>97</v>
      </c>
      <c r="D118" s="1" t="s">
        <v>98</v>
      </c>
      <c r="E118" s="42">
        <v>850</v>
      </c>
    </row>
    <row r="119" spans="1:5" ht="13.5">
      <c r="A119" s="62" t="s">
        <v>112</v>
      </c>
      <c r="B119" s="63" t="s">
        <v>105</v>
      </c>
      <c r="C119" s="63"/>
      <c r="D119" s="61" t="s">
        <v>113</v>
      </c>
      <c r="E119" s="64">
        <f>E120</f>
        <v>1274.98</v>
      </c>
    </row>
    <row r="120" spans="1:5" ht="12.75">
      <c r="A120" s="20" t="s">
        <v>112</v>
      </c>
      <c r="B120" s="21" t="s">
        <v>105</v>
      </c>
      <c r="C120" s="21" t="s">
        <v>97</v>
      </c>
      <c r="D120" s="1" t="s">
        <v>98</v>
      </c>
      <c r="E120" s="42">
        <v>1274.98</v>
      </c>
    </row>
    <row r="121" spans="1:5" ht="25.5">
      <c r="A121" s="53" t="s">
        <v>114</v>
      </c>
      <c r="B121" s="54"/>
      <c r="C121" s="54"/>
      <c r="D121" s="55" t="s">
        <v>115</v>
      </c>
      <c r="E121" s="56">
        <f>E122</f>
        <v>2785.73</v>
      </c>
    </row>
    <row r="122" spans="1:5" ht="12.75">
      <c r="A122" s="45" t="s">
        <v>114</v>
      </c>
      <c r="B122" s="46" t="s">
        <v>105</v>
      </c>
      <c r="C122" s="46"/>
      <c r="D122" s="47" t="s">
        <v>106</v>
      </c>
      <c r="E122" s="48">
        <f>E123+E125+E127+E129</f>
        <v>2785.73</v>
      </c>
    </row>
    <row r="123" spans="1:5" ht="13.5">
      <c r="A123" s="62" t="s">
        <v>116</v>
      </c>
      <c r="B123" s="63" t="s">
        <v>105</v>
      </c>
      <c r="C123" s="63"/>
      <c r="D123" s="61" t="s">
        <v>92</v>
      </c>
      <c r="E123" s="64">
        <f>E124</f>
        <v>2700.78</v>
      </c>
    </row>
    <row r="124" spans="1:5" ht="40.5" customHeight="1">
      <c r="A124" s="20" t="s">
        <v>116</v>
      </c>
      <c r="B124" s="21" t="s">
        <v>105</v>
      </c>
      <c r="C124" s="21" t="s">
        <v>93</v>
      </c>
      <c r="D124" s="1" t="s">
        <v>94</v>
      </c>
      <c r="E124" s="42">
        <v>2700.78</v>
      </c>
    </row>
    <row r="125" spans="1:5" ht="27">
      <c r="A125" s="62" t="s">
        <v>117</v>
      </c>
      <c r="B125" s="63" t="s">
        <v>105</v>
      </c>
      <c r="C125" s="63"/>
      <c r="D125" s="61" t="s">
        <v>118</v>
      </c>
      <c r="E125" s="64">
        <f>E126</f>
        <v>0</v>
      </c>
    </row>
    <row r="126" spans="1:5" ht="12.75">
      <c r="A126" s="20" t="s">
        <v>117</v>
      </c>
      <c r="B126" s="21" t="s">
        <v>105</v>
      </c>
      <c r="C126" s="21" t="s">
        <v>97</v>
      </c>
      <c r="D126" s="1" t="s">
        <v>98</v>
      </c>
      <c r="E126" s="42">
        <v>0</v>
      </c>
    </row>
    <row r="127" spans="1:5" ht="13.5">
      <c r="A127" s="62" t="s">
        <v>119</v>
      </c>
      <c r="B127" s="63" t="s">
        <v>105</v>
      </c>
      <c r="C127" s="63"/>
      <c r="D127" s="61" t="s">
        <v>120</v>
      </c>
      <c r="E127" s="64">
        <f>E128</f>
        <v>0</v>
      </c>
    </row>
    <row r="128" spans="1:5" ht="12.75">
      <c r="A128" s="20" t="s">
        <v>119</v>
      </c>
      <c r="B128" s="21" t="s">
        <v>105</v>
      </c>
      <c r="C128" s="21" t="s">
        <v>97</v>
      </c>
      <c r="D128" s="1" t="s">
        <v>98</v>
      </c>
      <c r="E128" s="42">
        <v>0</v>
      </c>
    </row>
    <row r="129" spans="1:5" ht="13.5">
      <c r="A129" s="62" t="s">
        <v>121</v>
      </c>
      <c r="B129" s="63" t="s">
        <v>105</v>
      </c>
      <c r="C129" s="63"/>
      <c r="D129" s="61" t="s">
        <v>122</v>
      </c>
      <c r="E129" s="64">
        <f>E130</f>
        <v>84.95</v>
      </c>
    </row>
    <row r="130" spans="1:5" ht="12.75">
      <c r="A130" s="20" t="s">
        <v>121</v>
      </c>
      <c r="B130" s="21" t="s">
        <v>105</v>
      </c>
      <c r="C130" s="21" t="s">
        <v>97</v>
      </c>
      <c r="D130" s="1" t="s">
        <v>98</v>
      </c>
      <c r="E130" s="42">
        <v>84.95</v>
      </c>
    </row>
    <row r="131" spans="1:5" ht="12.75">
      <c r="A131" s="53" t="s">
        <v>150</v>
      </c>
      <c r="B131" s="54"/>
      <c r="C131" s="54"/>
      <c r="D131" s="55" t="s">
        <v>151</v>
      </c>
      <c r="E131" s="56">
        <f>E132+E134+E136+E138</f>
        <v>86135.2</v>
      </c>
    </row>
    <row r="132" spans="1:5" ht="27">
      <c r="A132" s="62" t="s">
        <v>152</v>
      </c>
      <c r="B132" s="63" t="s">
        <v>105</v>
      </c>
      <c r="C132" s="63"/>
      <c r="D132" s="61" t="s">
        <v>153</v>
      </c>
      <c r="E132" s="64">
        <f>E133</f>
        <v>1052.1</v>
      </c>
    </row>
    <row r="133" spans="1:5" ht="12.75">
      <c r="A133" s="20" t="s">
        <v>152</v>
      </c>
      <c r="B133" s="21" t="s">
        <v>105</v>
      </c>
      <c r="C133" s="21" t="s">
        <v>97</v>
      </c>
      <c r="D133" s="1" t="s">
        <v>98</v>
      </c>
      <c r="E133" s="42">
        <v>1052.1</v>
      </c>
    </row>
    <row r="134" spans="1:5" ht="54">
      <c r="A134" s="62" t="s">
        <v>154</v>
      </c>
      <c r="B134" s="63" t="s">
        <v>105</v>
      </c>
      <c r="C134" s="63"/>
      <c r="D134" s="61" t="s">
        <v>155</v>
      </c>
      <c r="E134" s="64">
        <f>E135</f>
        <v>802.1</v>
      </c>
    </row>
    <row r="135" spans="1:5" ht="38.25">
      <c r="A135" s="20" t="s">
        <v>154</v>
      </c>
      <c r="B135" s="21" t="s">
        <v>105</v>
      </c>
      <c r="C135" s="21" t="s">
        <v>93</v>
      </c>
      <c r="D135" s="1" t="s">
        <v>94</v>
      </c>
      <c r="E135" s="42">
        <v>802.1</v>
      </c>
    </row>
    <row r="136" spans="1:5" ht="27">
      <c r="A136" s="62" t="s">
        <v>156</v>
      </c>
      <c r="B136" s="63" t="s">
        <v>105</v>
      </c>
      <c r="C136" s="63"/>
      <c r="D136" s="61" t="s">
        <v>157</v>
      </c>
      <c r="E136" s="64">
        <f>E137</f>
        <v>1622</v>
      </c>
    </row>
    <row r="137" spans="1:5" ht="38.25">
      <c r="A137" s="20" t="s">
        <v>156</v>
      </c>
      <c r="B137" s="21" t="s">
        <v>105</v>
      </c>
      <c r="C137" s="21" t="s">
        <v>93</v>
      </c>
      <c r="D137" s="1" t="s">
        <v>94</v>
      </c>
      <c r="E137" s="42">
        <v>1622</v>
      </c>
    </row>
    <row r="138" spans="1:5" ht="67.5">
      <c r="A138" s="62" t="s">
        <v>158</v>
      </c>
      <c r="B138" s="63" t="s">
        <v>105</v>
      </c>
      <c r="C138" s="63"/>
      <c r="D138" s="61" t="s">
        <v>159</v>
      </c>
      <c r="E138" s="64">
        <f>E139</f>
        <v>82659</v>
      </c>
    </row>
    <row r="139" spans="1:5" ht="38.25">
      <c r="A139" s="20" t="s">
        <v>158</v>
      </c>
      <c r="B139" s="21" t="s">
        <v>105</v>
      </c>
      <c r="C139" s="21" t="s">
        <v>93</v>
      </c>
      <c r="D139" s="1" t="s">
        <v>94</v>
      </c>
      <c r="E139" s="42">
        <v>82659</v>
      </c>
    </row>
    <row r="140" spans="1:5" ht="25.5">
      <c r="A140" s="53" t="s">
        <v>123</v>
      </c>
      <c r="B140" s="54"/>
      <c r="C140" s="54"/>
      <c r="D140" s="55" t="s">
        <v>124</v>
      </c>
      <c r="E140" s="56">
        <f>E141+E144</f>
        <v>194.7</v>
      </c>
    </row>
    <row r="141" spans="1:5" ht="12.75">
      <c r="A141" s="45" t="s">
        <v>123</v>
      </c>
      <c r="B141" s="46" t="s">
        <v>125</v>
      </c>
      <c r="C141" s="46"/>
      <c r="D141" s="47" t="s">
        <v>126</v>
      </c>
      <c r="E141" s="48">
        <f>E142</f>
        <v>139.7</v>
      </c>
    </row>
    <row r="142" spans="1:5" ht="27">
      <c r="A142" s="62" t="s">
        <v>127</v>
      </c>
      <c r="B142" s="63" t="s">
        <v>125</v>
      </c>
      <c r="C142" s="63"/>
      <c r="D142" s="61" t="s">
        <v>128</v>
      </c>
      <c r="E142" s="64">
        <f>E143</f>
        <v>139.7</v>
      </c>
    </row>
    <row r="143" spans="1:5" ht="25.5">
      <c r="A143" s="20" t="s">
        <v>127</v>
      </c>
      <c r="B143" s="21" t="s">
        <v>125</v>
      </c>
      <c r="C143" s="21" t="s">
        <v>66</v>
      </c>
      <c r="D143" s="1" t="s">
        <v>12</v>
      </c>
      <c r="E143" s="42">
        <v>139.7</v>
      </c>
    </row>
    <row r="144" spans="1:5" ht="12.75">
      <c r="A144" s="45" t="s">
        <v>123</v>
      </c>
      <c r="B144" s="46" t="s">
        <v>135</v>
      </c>
      <c r="C144" s="46"/>
      <c r="D144" s="47" t="s">
        <v>136</v>
      </c>
      <c r="E144" s="48">
        <f>E145</f>
        <v>55</v>
      </c>
    </row>
    <row r="145" spans="1:5" ht="27">
      <c r="A145" s="62" t="s">
        <v>137</v>
      </c>
      <c r="B145" s="63" t="s">
        <v>135</v>
      </c>
      <c r="C145" s="63"/>
      <c r="D145" s="61" t="s">
        <v>138</v>
      </c>
      <c r="E145" s="64">
        <f>E146</f>
        <v>55</v>
      </c>
    </row>
    <row r="146" spans="1:5" ht="25.5">
      <c r="A146" s="20" t="s">
        <v>137</v>
      </c>
      <c r="B146" s="21" t="s">
        <v>135</v>
      </c>
      <c r="C146" s="21" t="s">
        <v>66</v>
      </c>
      <c r="D146" s="1" t="s">
        <v>12</v>
      </c>
      <c r="E146" s="42">
        <v>55</v>
      </c>
    </row>
    <row r="147" spans="1:5" ht="12.75">
      <c r="A147" s="20"/>
      <c r="B147" s="21"/>
      <c r="C147" s="21"/>
      <c r="D147" s="1"/>
      <c r="E147" s="42"/>
    </row>
    <row r="148" spans="1:5" ht="12.75">
      <c r="A148" s="53" t="s">
        <v>129</v>
      </c>
      <c r="B148" s="54"/>
      <c r="C148" s="54"/>
      <c r="D148" s="55" t="s">
        <v>130</v>
      </c>
      <c r="E148" s="56">
        <f>E149</f>
        <v>400</v>
      </c>
    </row>
    <row r="149" spans="1:5" ht="12.75">
      <c r="A149" s="45" t="s">
        <v>129</v>
      </c>
      <c r="B149" s="46" t="s">
        <v>54</v>
      </c>
      <c r="C149" s="46"/>
      <c r="D149" s="47" t="s">
        <v>32</v>
      </c>
      <c r="E149" s="48">
        <f>E150+E153</f>
        <v>400</v>
      </c>
    </row>
    <row r="150" spans="1:5" ht="13.5">
      <c r="A150" s="62" t="s">
        <v>131</v>
      </c>
      <c r="B150" s="63" t="s">
        <v>54</v>
      </c>
      <c r="C150" s="63"/>
      <c r="D150" s="61" t="s">
        <v>132</v>
      </c>
      <c r="E150" s="64">
        <f>E151+E152</f>
        <v>230</v>
      </c>
    </row>
    <row r="151" spans="1:5" ht="25.5">
      <c r="A151" s="20" t="s">
        <v>131</v>
      </c>
      <c r="B151" s="21" t="s">
        <v>54</v>
      </c>
      <c r="C151" s="21" t="s">
        <v>66</v>
      </c>
      <c r="D151" s="1" t="s">
        <v>12</v>
      </c>
      <c r="E151" s="42">
        <v>53.12</v>
      </c>
    </row>
    <row r="152" spans="1:5" ht="38.25">
      <c r="A152" s="20" t="s">
        <v>131</v>
      </c>
      <c r="B152" s="21" t="s">
        <v>54</v>
      </c>
      <c r="C152" s="21" t="s">
        <v>93</v>
      </c>
      <c r="D152" s="1" t="s">
        <v>94</v>
      </c>
      <c r="E152" s="42">
        <v>176.88</v>
      </c>
    </row>
    <row r="153" spans="1:5" ht="13.5">
      <c r="A153" s="62" t="s">
        <v>133</v>
      </c>
      <c r="B153" s="63" t="s">
        <v>54</v>
      </c>
      <c r="C153" s="63"/>
      <c r="D153" s="61" t="s">
        <v>134</v>
      </c>
      <c r="E153" s="64">
        <f>E155+E154</f>
        <v>170</v>
      </c>
    </row>
    <row r="154" spans="1:5" ht="25.5">
      <c r="A154" s="57" t="s">
        <v>133</v>
      </c>
      <c r="B154" s="58" t="s">
        <v>54</v>
      </c>
      <c r="C154" s="58" t="s">
        <v>66</v>
      </c>
      <c r="D154" s="59" t="s">
        <v>12</v>
      </c>
      <c r="E154" s="60">
        <v>0.8</v>
      </c>
    </row>
    <row r="155" spans="1:5" ht="12.75">
      <c r="A155" s="20" t="s">
        <v>133</v>
      </c>
      <c r="B155" s="21" t="s">
        <v>54</v>
      </c>
      <c r="C155" s="21" t="s">
        <v>97</v>
      </c>
      <c r="D155" s="1" t="s">
        <v>98</v>
      </c>
      <c r="E155" s="42">
        <v>169.2</v>
      </c>
    </row>
    <row r="156" spans="1:5" ht="12.75">
      <c r="A156" s="53" t="s">
        <v>139</v>
      </c>
      <c r="B156" s="54"/>
      <c r="C156" s="54"/>
      <c r="D156" s="55" t="s">
        <v>140</v>
      </c>
      <c r="E156" s="56">
        <f>E157</f>
        <v>6804.22</v>
      </c>
    </row>
    <row r="157" spans="1:5" ht="12.75">
      <c r="A157" s="45" t="s">
        <v>139</v>
      </c>
      <c r="B157" s="46" t="s">
        <v>135</v>
      </c>
      <c r="C157" s="46"/>
      <c r="D157" s="47" t="s">
        <v>136</v>
      </c>
      <c r="E157" s="48">
        <f>E158+E163+E167</f>
        <v>6804.22</v>
      </c>
    </row>
    <row r="158" spans="1:5" ht="13.5">
      <c r="A158" s="62" t="s">
        <v>141</v>
      </c>
      <c r="B158" s="63" t="s">
        <v>135</v>
      </c>
      <c r="C158" s="63"/>
      <c r="D158" s="61" t="s">
        <v>142</v>
      </c>
      <c r="E158" s="64">
        <f>E159+E160+E161+E162</f>
        <v>690.41</v>
      </c>
    </row>
    <row r="159" spans="1:5" ht="12.75">
      <c r="A159" s="20" t="s">
        <v>141</v>
      </c>
      <c r="B159" s="21" t="s">
        <v>135</v>
      </c>
      <c r="C159" s="21" t="s">
        <v>143</v>
      </c>
      <c r="D159" s="1" t="s">
        <v>80</v>
      </c>
      <c r="E159" s="42">
        <v>625.41</v>
      </c>
    </row>
    <row r="160" spans="1:5" ht="12.75">
      <c r="A160" s="20" t="s">
        <v>141</v>
      </c>
      <c r="B160" s="21" t="s">
        <v>135</v>
      </c>
      <c r="C160" s="21" t="s">
        <v>144</v>
      </c>
      <c r="D160" s="1" t="s">
        <v>145</v>
      </c>
      <c r="E160" s="42">
        <v>43</v>
      </c>
    </row>
    <row r="161" spans="1:5" ht="25.5">
      <c r="A161" s="20" t="s">
        <v>141</v>
      </c>
      <c r="B161" s="21" t="s">
        <v>135</v>
      </c>
      <c r="C161" s="21" t="s">
        <v>77</v>
      </c>
      <c r="D161" s="1" t="s">
        <v>81</v>
      </c>
      <c r="E161" s="42">
        <v>0</v>
      </c>
    </row>
    <row r="162" spans="1:5" ht="25.5">
      <c r="A162" s="20" t="s">
        <v>141</v>
      </c>
      <c r="B162" s="21" t="s">
        <v>135</v>
      </c>
      <c r="C162" s="21" t="s">
        <v>66</v>
      </c>
      <c r="D162" s="1" t="s">
        <v>12</v>
      </c>
      <c r="E162" s="42">
        <v>22</v>
      </c>
    </row>
    <row r="163" spans="1:5" ht="27">
      <c r="A163" s="62" t="s">
        <v>146</v>
      </c>
      <c r="B163" s="63" t="s">
        <v>135</v>
      </c>
      <c r="C163" s="63"/>
      <c r="D163" s="61" t="s">
        <v>147</v>
      </c>
      <c r="E163" s="64">
        <f>E165+E164+E166</f>
        <v>5905.81</v>
      </c>
    </row>
    <row r="164" spans="1:5" ht="12.75">
      <c r="A164" s="57" t="s">
        <v>146</v>
      </c>
      <c r="B164" s="58" t="s">
        <v>135</v>
      </c>
      <c r="C164" s="58" t="s">
        <v>76</v>
      </c>
      <c r="D164" s="59" t="s">
        <v>80</v>
      </c>
      <c r="E164" s="60">
        <f>4541.06+52</f>
        <v>4593.06</v>
      </c>
    </row>
    <row r="165" spans="1:5" ht="25.5">
      <c r="A165" s="20" t="s">
        <v>146</v>
      </c>
      <c r="B165" s="21" t="s">
        <v>135</v>
      </c>
      <c r="C165" s="21" t="s">
        <v>77</v>
      </c>
      <c r="D165" s="1" t="s">
        <v>81</v>
      </c>
      <c r="E165" s="42">
        <v>261.99</v>
      </c>
    </row>
    <row r="166" spans="1:5" ht="25.5">
      <c r="A166" s="20" t="s">
        <v>146</v>
      </c>
      <c r="B166" s="21" t="s">
        <v>135</v>
      </c>
      <c r="C166" s="21" t="s">
        <v>66</v>
      </c>
      <c r="D166" s="1" t="s">
        <v>12</v>
      </c>
      <c r="E166" s="42">
        <f>1102.76-52</f>
        <v>1050.76</v>
      </c>
    </row>
    <row r="167" spans="1:5" ht="40.5">
      <c r="A167" s="62" t="s">
        <v>148</v>
      </c>
      <c r="B167" s="63" t="s">
        <v>135</v>
      </c>
      <c r="C167" s="63"/>
      <c r="D167" s="61" t="s">
        <v>149</v>
      </c>
      <c r="E167" s="64">
        <f>E168</f>
        <v>208</v>
      </c>
    </row>
    <row r="168" spans="1:5" ht="25.5">
      <c r="A168" s="57" t="s">
        <v>148</v>
      </c>
      <c r="B168" s="58" t="s">
        <v>135</v>
      </c>
      <c r="C168" s="58" t="s">
        <v>66</v>
      </c>
      <c r="D168" s="59" t="s">
        <v>12</v>
      </c>
      <c r="E168" s="60">
        <v>208</v>
      </c>
    </row>
    <row r="169" spans="1:5" ht="12.75">
      <c r="A169" s="65" t="s">
        <v>160</v>
      </c>
      <c r="B169" s="66" t="s">
        <v>162</v>
      </c>
      <c r="C169" s="66"/>
      <c r="D169" s="67" t="s">
        <v>8</v>
      </c>
      <c r="E169" s="68">
        <f>E170</f>
        <v>1686.9</v>
      </c>
    </row>
    <row r="170" spans="1:5" ht="12.75">
      <c r="A170" s="69" t="s">
        <v>160</v>
      </c>
      <c r="B170" s="70" t="s">
        <v>161</v>
      </c>
      <c r="C170" s="70"/>
      <c r="D170" s="71" t="s">
        <v>163</v>
      </c>
      <c r="E170" s="72">
        <f>E171</f>
        <v>1686.9</v>
      </c>
    </row>
    <row r="171" spans="1:5" ht="40.5">
      <c r="A171" s="62" t="s">
        <v>160</v>
      </c>
      <c r="B171" s="63" t="s">
        <v>161</v>
      </c>
      <c r="C171" s="63"/>
      <c r="D171" s="61" t="s">
        <v>164</v>
      </c>
      <c r="E171" s="64">
        <f>E172</f>
        <v>1686.9</v>
      </c>
    </row>
    <row r="172" spans="1:5" ht="25.5">
      <c r="A172" s="57" t="s">
        <v>160</v>
      </c>
      <c r="B172" s="58" t="s">
        <v>161</v>
      </c>
      <c r="C172" s="58" t="s">
        <v>165</v>
      </c>
      <c r="D172" s="59" t="s">
        <v>166</v>
      </c>
      <c r="E172" s="60">
        <v>1686.9</v>
      </c>
    </row>
  </sheetData>
  <sheetProtection/>
  <mergeCells count="11">
    <mergeCell ref="D5:D6"/>
    <mergeCell ref="D1:E1"/>
    <mergeCell ref="A3:E3"/>
    <mergeCell ref="E26:E27"/>
    <mergeCell ref="A5:A6"/>
    <mergeCell ref="B5:B6"/>
    <mergeCell ref="A26:A27"/>
    <mergeCell ref="B26:B27"/>
    <mergeCell ref="C26:C27"/>
    <mergeCell ref="D26:D27"/>
    <mergeCell ref="C5:C6"/>
  </mergeCells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2013-06-25T11:40:41Z</cp:lastPrinted>
  <dcterms:created xsi:type="dcterms:W3CDTF">2012-11-13T12:08:07Z</dcterms:created>
  <dcterms:modified xsi:type="dcterms:W3CDTF">2013-06-25T11:40:53Z</dcterms:modified>
  <cp:category/>
  <cp:version/>
  <cp:contentType/>
  <cp:contentStatus/>
</cp:coreProperties>
</file>