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20" windowHeight="8475" activeTab="1"/>
  </bookViews>
  <sheets>
    <sheet name="Прил.№2" sheetId="1" r:id="rId1"/>
    <sheet name="Прил.№4" sheetId="2" r:id="rId2"/>
    <sheet name="Прил.№3" sheetId="3" r:id="rId3"/>
    <sheet name="Прил.№5" sheetId="4" r:id="rId4"/>
  </sheets>
  <definedNames>
    <definedName name="Z_14AD8FCF_7334_43A2_9239_A6ECB2F89C3B_.wvu.PrintArea" localSheetId="1" hidden="1">'Прил.№4'!$A$1:$F$640</definedName>
    <definedName name="Z_14AD8FCF_7334_43A2_9239_A6ECB2F89C3B_.wvu.PrintArea" localSheetId="3" hidden="1">'Прил.№5'!$C$1:$E$92</definedName>
    <definedName name="Z_14AD8FCF_7334_43A2_9239_A6ECB2F89C3B_.wvu.Rows" localSheetId="2" hidden="1">'Прил.№3'!#REF!,'Прил.№3'!#REF!,'Прил.№3'!#REF!</definedName>
    <definedName name="Z_14AD8FCF_7334_43A2_9239_A6ECB2F89C3B_.wvu.Rows" localSheetId="1" hidden="1">'Прил.№4'!#REF!,'Прил.№4'!#REF!,'Прил.№4'!#REF!</definedName>
    <definedName name="Z_14AD8FCF_7334_43A2_9239_A6ECB2F89C3B_.wvu.Rows" localSheetId="3" hidden="1">'Прил.№5'!#REF!,'Прил.№5'!#REF!,'Прил.№5'!#REF!</definedName>
    <definedName name="Z_29F0C16F_5A1C_4BDE_9BC7_F9666AFF6794_.wvu.PrintArea" localSheetId="1" hidden="1">'Прил.№4'!$A$1:$F$640</definedName>
    <definedName name="Z_29F0C16F_5A1C_4BDE_9BC7_F9666AFF6794_.wvu.PrintArea" localSheetId="3" hidden="1">'Прил.№5'!$C$1:$E$92</definedName>
    <definedName name="Z_914D5C34_A9E1_4BC9_81CB_5821B555B198_.wvu.PrintArea" localSheetId="1" hidden="1">'Прил.№4'!$A$1:$F$640</definedName>
    <definedName name="Z_914D5C34_A9E1_4BC9_81CB_5821B555B198_.wvu.PrintArea" localSheetId="3" hidden="1">'Прил.№5'!$C$1:$E$92</definedName>
    <definedName name="Z_A7495148_6FB8_4214_86DC_6F170FA3B179_.wvu.PrintArea" localSheetId="2" hidden="1">'Прил.№3'!$A$1:$E$603</definedName>
    <definedName name="Z_A7495148_6FB8_4214_86DC_6F170FA3B179_.wvu.PrintArea" localSheetId="1" hidden="1">'Прил.№4'!$A$1:$F$640</definedName>
    <definedName name="Z_A7495148_6FB8_4214_86DC_6F170FA3B179_.wvu.PrintArea" localSheetId="3" hidden="1">'Прил.№5'!$C$1:$E$92</definedName>
    <definedName name="Z_A7495148_6FB8_4214_86DC_6F170FA3B179_.wvu.Rows" localSheetId="0" hidden="1">'Прил.№2'!#REF!</definedName>
    <definedName name="Z_A7495148_6FB8_4214_86DC_6F170FA3B179_.wvu.Rows" localSheetId="2" hidden="1">'Прил.№3'!#REF!,'Прил.№3'!$80:$80,'Прил.№3'!#REF!,'Прил.№3'!$287:$287,'Прил.№3'!#REF!,'Прил.№3'!$322:$322,'Прил.№3'!#REF!,'Прил.№3'!#REF!,'Прил.№3'!#REF!,'Прил.№3'!#REF!,'Прил.№3'!#REF!,'Прил.№3'!#REF!,'Прил.№3'!#REF!,'Прил.№3'!#REF!</definedName>
    <definedName name="Z_A7495148_6FB8_4214_86DC_6F170FA3B179_.wvu.Rows" localSheetId="1" hidden="1">'Прил.№4'!#REF!,'Прил.№4'!$309:$309,'Прил.№4'!#REF!,'Прил.№4'!#REF!,'Прил.№4'!#REF!,'Прил.№4'!#REF!,'Прил.№4'!#REF!,'Прил.№4'!$545:$547,'Прил.№4'!$563:$563,'Прил.№4'!#REF!,'Прил.№4'!$581:$581,'Прил.№4'!#REF!,'Прил.№4'!#REF!,'Прил.№4'!#REF!</definedName>
    <definedName name="Z_A7495148_6FB8_4214_86DC_6F170FA3B179_.wvu.Rows" localSheetId="3" hidden="1">'Прил.№5'!#REF!,'Прил.№5'!#REF!,'Прил.№5'!#REF!,'Прил.№5'!#REF!,'Прил.№5'!#REF!,'Прил.№5'!#REF!,'Прил.№5'!#REF!,'Прил.№5'!#REF!,'Прил.№5'!$85:$85,'Прил.№5'!#REF!,'Прил.№5'!#REF!,'Прил.№5'!#REF!,'Прил.№5'!#REF!,'Прил.№5'!#REF!</definedName>
    <definedName name="Z_BAB4E2D0_5AB7_4398_93CD_69EB9BB2D057_.wvu.PrintArea" localSheetId="2" hidden="1">'Прил.№3'!$A$1:$E$603</definedName>
    <definedName name="Z_BAB4E2D0_5AB7_4398_93CD_69EB9BB2D057_.wvu.PrintArea" localSheetId="1" hidden="1">'Прил.№4'!$A$1:$F$640</definedName>
    <definedName name="Z_BAB4E2D0_5AB7_4398_93CD_69EB9BB2D057_.wvu.PrintArea" localSheetId="3" hidden="1">'Прил.№5'!$C$1:$E$92</definedName>
    <definedName name="Z_BAB4E2D0_5AB7_4398_93CD_69EB9BB2D057_.wvu.Rows" localSheetId="2" hidden="1">'Прил.№3'!#REF!,'Прил.№3'!$80:$80,'Прил.№3'!#REF!,'Прил.№3'!$287:$287,'Прил.№3'!#REF!,'Прил.№3'!$322:$322,'Прил.№3'!#REF!,'Прил.№3'!#REF!,'Прил.№3'!#REF!,'Прил.№3'!#REF!,'Прил.№3'!#REF!,'Прил.№3'!#REF!,'Прил.№3'!#REF!,'Прил.№3'!#REF!</definedName>
    <definedName name="Z_BAB4E2D0_5AB7_4398_93CD_69EB9BB2D057_.wvu.Rows" localSheetId="1" hidden="1">'Прил.№4'!#REF!,'Прил.№4'!$309:$309,'Прил.№4'!#REF!,'Прил.№4'!#REF!,'Прил.№4'!#REF!,'Прил.№4'!#REF!,'Прил.№4'!#REF!,'Прил.№4'!$545:$547,'Прил.№4'!$563:$563,'Прил.№4'!#REF!,'Прил.№4'!$581:$581,'Прил.№4'!#REF!,'Прил.№4'!#REF!,'Прил.№4'!#REF!</definedName>
    <definedName name="Z_BAB4E2D0_5AB7_4398_93CD_69EB9BB2D057_.wvu.Rows" localSheetId="3" hidden="1">'Прил.№5'!#REF!,'Прил.№5'!#REF!,'Прил.№5'!#REF!,'Прил.№5'!#REF!,'Прил.№5'!#REF!,'Прил.№5'!#REF!,'Прил.№5'!#REF!,'Прил.№5'!#REF!,'Прил.№5'!$85:$85,'Прил.№5'!#REF!,'Прил.№5'!#REF!,'Прил.№5'!#REF!,'Прил.№5'!#REF!,'Прил.№5'!#REF!</definedName>
    <definedName name="_xlnm.Print_Area" localSheetId="2">'Прил.№3'!$A$1:$E$603</definedName>
    <definedName name="_xlnm.Print_Area" localSheetId="1">'Прил.№4'!$A$1:$F$640</definedName>
    <definedName name="_xlnm.Print_Area" localSheetId="3">'Прил.№5'!$A$1:$E$99</definedName>
  </definedNames>
  <calcPr fullCalcOnLoad="1"/>
</workbook>
</file>

<file path=xl/sharedStrings.xml><?xml version="1.0" encoding="utf-8"?>
<sst xmlns="http://schemas.openxmlformats.org/spreadsheetml/2006/main" count="4557" uniqueCount="704">
  <si>
    <t>Отдельные мероприятия в рамках муниципальных программ</t>
  </si>
  <si>
    <t>Социальное обеспечение и иные выплаты населению</t>
  </si>
  <si>
    <t xml:space="preserve">Поддержка развития малого и среднего предпринимательства </t>
  </si>
  <si>
    <t>Развитие дошкольного образования в Максатихинском районе</t>
  </si>
  <si>
    <t>Доступность дополнительного образования в муниципальных учреждениях</t>
  </si>
  <si>
    <t>Организация летнего отдыха, оздоровления детей и детской занятости</t>
  </si>
  <si>
    <t>Содержание аппарата администрации Максатихинского района Тверской области</t>
  </si>
  <si>
    <t>Учет муниципального имущества и формирование муниципальной собственности на объекты капитального строительства</t>
  </si>
  <si>
    <t>Осуществление технической инвенатаризации объектов муниципальной казны и муниципальных учреждений, находящихся в муниципальной собственности</t>
  </si>
  <si>
    <t>Проведение оценочных работ на объекты, составляющие казну муниципального образования "Максатихинский район" Тверской области</t>
  </si>
  <si>
    <t>Управление муниципальным имуществом</t>
  </si>
  <si>
    <t>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</t>
  </si>
  <si>
    <t>Управление земельными ресурсами</t>
  </si>
  <si>
    <t>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</t>
  </si>
  <si>
    <t>1110120030</t>
  </si>
  <si>
    <t>111012003В</t>
  </si>
  <si>
    <t>субсидия муниципальным учреждениям на иные цели</t>
  </si>
  <si>
    <t>1110120830</t>
  </si>
  <si>
    <t>111012083В</t>
  </si>
  <si>
    <t>0720120000</t>
  </si>
  <si>
    <t>0720120020</t>
  </si>
  <si>
    <t>072012002Б</t>
  </si>
  <si>
    <t>0720200000</t>
  </si>
  <si>
    <t>0720220000</t>
  </si>
  <si>
    <t>0720220010</t>
  </si>
  <si>
    <t>072022001Б</t>
  </si>
  <si>
    <t>0720220020</t>
  </si>
  <si>
    <t>072022002Б</t>
  </si>
  <si>
    <t>1110000000</t>
  </si>
  <si>
    <t>1110100000</t>
  </si>
  <si>
    <t>1110120000</t>
  </si>
  <si>
    <t>1110120010</t>
  </si>
  <si>
    <t>111012001Г</t>
  </si>
  <si>
    <t>1110120020</t>
  </si>
  <si>
    <t>111012002Д</t>
  </si>
  <si>
    <t>1110120820</t>
  </si>
  <si>
    <t>111012082Д</t>
  </si>
  <si>
    <t>1120000000</t>
  </si>
  <si>
    <t>1120100000</t>
  </si>
  <si>
    <t>1120120000</t>
  </si>
  <si>
    <t>1120120010</t>
  </si>
  <si>
    <t>112012001Д</t>
  </si>
  <si>
    <t>1120120810</t>
  </si>
  <si>
    <t>112012081Д</t>
  </si>
  <si>
    <t>1130000000</t>
  </si>
  <si>
    <t>1130100000</t>
  </si>
  <si>
    <t>1130120000</t>
  </si>
  <si>
    <t>1130120010</t>
  </si>
  <si>
    <t>113012001Д</t>
  </si>
  <si>
    <t>1190000000</t>
  </si>
  <si>
    <t>1190700000</t>
  </si>
  <si>
    <t>1190720000</t>
  </si>
  <si>
    <t>1190720010</t>
  </si>
  <si>
    <t>расходы на содержание Управления по делам культуры, молодежной политики, спорта и туризма администрации Максатихинского района</t>
  </si>
  <si>
    <t>119072001С</t>
  </si>
  <si>
    <t>1190720020</t>
  </si>
  <si>
    <t>119072002Д</t>
  </si>
  <si>
    <t>1190720820</t>
  </si>
  <si>
    <t>119072082Д</t>
  </si>
  <si>
    <t>1190720030</t>
  </si>
  <si>
    <t>119072003Д</t>
  </si>
  <si>
    <t>0900000000</t>
  </si>
  <si>
    <t>0930000000</t>
  </si>
  <si>
    <t>0930200000</t>
  </si>
  <si>
    <t>0930220000</t>
  </si>
  <si>
    <t>0930220020</t>
  </si>
  <si>
    <t>093022002Г</t>
  </si>
  <si>
    <t>0910000000</t>
  </si>
  <si>
    <t>0910100000</t>
  </si>
  <si>
    <t>0910120000</t>
  </si>
  <si>
    <t>0910120010</t>
  </si>
  <si>
    <t>091012001Б</t>
  </si>
  <si>
    <t>субсидии муниципальным учреждениям на иные цели</t>
  </si>
  <si>
    <t>1200000000</t>
  </si>
  <si>
    <t>1210000000</t>
  </si>
  <si>
    <t>1210100000</t>
  </si>
  <si>
    <t>1210120000</t>
  </si>
  <si>
    <t>1210120020</t>
  </si>
  <si>
    <t>121012002Г</t>
  </si>
  <si>
    <t>121012003В</t>
  </si>
  <si>
    <t>121012083В</t>
  </si>
  <si>
    <t>Межевание земельных участков, находящихся в не разграниченной государственной собственности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</si>
  <si>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</si>
  <si>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</si>
  <si>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Награждение победителей конкурсов и мероприятий проводимых среди предпринимателей в сфере развития малого бизнеса</t>
  </si>
  <si>
    <t>Повышение уровня безопасности, а так же снижение количества гибели людей, и особенно детей на водных объектах Максатихинского района в период купального сезона</t>
  </si>
  <si>
    <t>Закупка и обслуживание лодки</t>
  </si>
  <si>
    <t>Повышение эффективности технической защиты информации и защиты государственной тайны</t>
  </si>
  <si>
    <t>Расходы на  защиту государственной тайны и оплату услуг специальной связи</t>
  </si>
  <si>
    <t>Совершенствование деятельности МКУ «СОД ЕДДС Максатихинского района»</t>
  </si>
  <si>
    <t>Содействие развитию гражданско-патриотического и духовно-нравственного воспитания молодежи</t>
  </si>
  <si>
    <t>Поддержка проведения целевых молодежных акций патриотической тематики в связи с памятными датами и событиями в истории России и родного края</t>
  </si>
  <si>
    <t>0740200000</t>
  </si>
  <si>
    <t>0740200030</t>
  </si>
  <si>
    <t>0740220000</t>
  </si>
  <si>
    <t>074020003Б</t>
  </si>
  <si>
    <t>1100000000</t>
  </si>
  <si>
    <t>1140000000</t>
  </si>
  <si>
    <t>1140100000</t>
  </si>
  <si>
    <t>1140120000</t>
  </si>
  <si>
    <t>1140120010</t>
  </si>
  <si>
    <t>114012001Г</t>
  </si>
  <si>
    <t>субсидии муниципальным учреждениям на оказание государственных услуг (выполнения работ) в рамках муниципального задания</t>
  </si>
  <si>
    <t>0710000000</t>
  </si>
  <si>
    <t>0710100000</t>
  </si>
  <si>
    <t>0710120000</t>
  </si>
  <si>
    <t>0710120010</t>
  </si>
  <si>
    <t>071012001Б</t>
  </si>
  <si>
    <t>0720000000</t>
  </si>
  <si>
    <t>0720100000</t>
  </si>
  <si>
    <t>Создание условий для вовлечения молодёжи в общественно-политическую,социально-экономическую и культурную жизнь общества</t>
  </si>
  <si>
    <t>Поддержка общественнозначимых молодёжных инициатив и деятельности детских и молодёжных общественных объединений</t>
  </si>
  <si>
    <t>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</t>
  </si>
  <si>
    <t>Развитие системы культурно-досуговых молодёжных мероприятий</t>
  </si>
  <si>
    <t>Развитие творческого движения КВН</t>
  </si>
  <si>
    <t>Участие и проведение межрегиональных и областных молодёжных творческих мероприятий</t>
  </si>
  <si>
    <t>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района</t>
  </si>
  <si>
    <t>Содержание централизованной бухгалтерии Управления по делам культуры, молодежной политики, спорта и туризма администрации Максатихинского района в части оплаты кредиторской задолженности прошлых лет</t>
  </si>
  <si>
    <t>Содействие в решении жилищных проблем молодых семей</t>
  </si>
  <si>
    <t>0190620000</t>
  </si>
  <si>
    <t>0110300000</t>
  </si>
  <si>
    <t>0110320000</t>
  </si>
  <si>
    <t>0110320010</t>
  </si>
  <si>
    <t>Расходы по обеспечению деятельности муниципального казенного учреждения «Служба обеспечения деятельности, ЕДДС» в части расходов по эксплуатации и обслуживанию административных зданий и помещений</t>
  </si>
  <si>
    <t>организация подвоза учащихся общеобразовательных учреждений к месту обучения и обратно</t>
  </si>
  <si>
    <t>Организация обеспечения горячим питанием учащихся начальных классов общеобразовательных школ</t>
  </si>
  <si>
    <t>011032001Д</t>
  </si>
  <si>
    <t>расходы на обеспечение выполнения функций муниципальных казенных учреждений</t>
  </si>
  <si>
    <t>011032081Д</t>
  </si>
  <si>
    <t xml:space="preserve">Расходы по обеспечению деятельности муниципального казенного учреждения «Служба обеспечения деятельности, ЕДДС» в части  расходов по эксплуатации и обслуживанию административных зданий и помещений для  оплаты кредиторской задолженности прошлых лет </t>
  </si>
  <si>
    <t>0210300000</t>
  </si>
  <si>
    <t>0210320000</t>
  </si>
  <si>
    <t>0210320020</t>
  </si>
  <si>
    <t>Содержание штата дежурных диспетчеров ЕДДС</t>
  </si>
  <si>
    <t>021032002Д</t>
  </si>
  <si>
    <t>0110320810</t>
  </si>
  <si>
    <t>0210320820</t>
  </si>
  <si>
    <t>Содержание штата дежурных диспетчеров ЕДДС  в части оплаты кредиторской задолженности прошлых лет</t>
  </si>
  <si>
    <t>021032082Д</t>
  </si>
  <si>
    <t>0300000000</t>
  </si>
  <si>
    <t>0310000000</t>
  </si>
  <si>
    <t>0310100000</t>
  </si>
  <si>
    <t>0310120000</t>
  </si>
  <si>
    <t>0310120010</t>
  </si>
  <si>
    <t>031012001Б</t>
  </si>
  <si>
    <t>отдельные мероприятие в рамках муниципальной программы</t>
  </si>
  <si>
    <t>0310200000</t>
  </si>
  <si>
    <t>0310220000</t>
  </si>
  <si>
    <t>0310220010</t>
  </si>
  <si>
    <t>125022001В</t>
  </si>
  <si>
    <t>031022001Б</t>
  </si>
  <si>
    <t>9990023000</t>
  </si>
  <si>
    <t>999002300С</t>
  </si>
  <si>
    <t>1000000000</t>
  </si>
  <si>
    <t>1010000000</t>
  </si>
  <si>
    <t>1010100000</t>
  </si>
  <si>
    <t>1010120000</t>
  </si>
  <si>
    <t>1010120010</t>
  </si>
  <si>
    <t>101012001Б</t>
  </si>
  <si>
    <t>1010120020</t>
  </si>
  <si>
    <t>101012002Б</t>
  </si>
  <si>
    <t>1010200000</t>
  </si>
  <si>
    <t>1010220000</t>
  </si>
  <si>
    <t>1010220010</t>
  </si>
  <si>
    <t>101022001Б</t>
  </si>
  <si>
    <t>1020000000</t>
  </si>
  <si>
    <t>1020100000</t>
  </si>
  <si>
    <t>1020120000</t>
  </si>
  <si>
    <t>1020120010</t>
  </si>
  <si>
    <t>102012001Б</t>
  </si>
  <si>
    <t>1020120020</t>
  </si>
  <si>
    <t>102012002Б</t>
  </si>
  <si>
    <t>0740000000</t>
  </si>
  <si>
    <t>0740100000</t>
  </si>
  <si>
    <t>0740120000</t>
  </si>
  <si>
    <t>0740120010</t>
  </si>
  <si>
    <t>074012001Б</t>
  </si>
  <si>
    <t>0740120020</t>
  </si>
  <si>
    <t>074012002Б</t>
  </si>
  <si>
    <t>0190120810</t>
  </si>
  <si>
    <t>расходы на обеспечение деятельности администрации Максатихинского района в части погашения задолженности прошлых лет</t>
  </si>
  <si>
    <t>019012081С</t>
  </si>
  <si>
    <t>0190620810</t>
  </si>
  <si>
    <t>расходы на содержание Управления по территориальному развитию администрации Максатихинского района в части погашения кредиторской задолженности прошлых лет</t>
  </si>
  <si>
    <t>019062081С</t>
  </si>
  <si>
    <t>12201S0000</t>
  </si>
  <si>
    <t>МП "Молодежная политика в Максатихинском районе на 2014-2018 годы"</t>
  </si>
  <si>
    <t>Развитие  инфраструктуры туризма в Максатихинском районе Тверской области</t>
  </si>
  <si>
    <t>Издание полиграфических и рекламных материалов</t>
  </si>
  <si>
    <t>Организация рекламных туров, ознакомительных поездок турделегаций, прием делегаций</t>
  </si>
  <si>
    <t>Привлечение потока туристов в Максатихинский район Тверской области</t>
  </si>
  <si>
    <t xml:space="preserve">Организация деятельности по государственной регистрации актов гражданского состояния </t>
  </si>
  <si>
    <t>Содержание автомобильных дорог и сооружений на них</t>
  </si>
  <si>
    <t>Развитие автомобильного транспорта</t>
  </si>
  <si>
    <t>Создание условий для активного участия общественных организаций в жизни района</t>
  </si>
  <si>
    <t>погашение кредиторской задолженности прошлых лет МКУК "Максатихинская межпоселенческая библиотека"</t>
  </si>
  <si>
    <t>Обеспечение денежными выплатами Почетных граждан Максатихинского района</t>
  </si>
  <si>
    <t>Ежегодное представление денежных выплат Почетным гражданам Максатихинского района</t>
  </si>
  <si>
    <t>400</t>
  </si>
  <si>
    <t>Содействие в организации  и проведении мероприятий, направленных на чествование заслуг и боевых подвигов ветеранов Великой Отечественной войны</t>
  </si>
  <si>
    <t>Проведение праздничных мероприятий, посвященных Дню Победы в ВОВ</t>
  </si>
  <si>
    <t>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</si>
  <si>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>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</t>
  </si>
  <si>
    <t>0720620000</t>
  </si>
  <si>
    <t>0720620020</t>
  </si>
  <si>
    <t>072062002Б</t>
  </si>
  <si>
    <t>Приобретение туристического, спортивного и иного оборудования</t>
  </si>
  <si>
    <t>0240120010</t>
  </si>
  <si>
    <t>установка специальных запрещающих знаков в местах, запрещенных для купания</t>
  </si>
  <si>
    <t>024012001Б</t>
  </si>
  <si>
    <t>0240200000</t>
  </si>
  <si>
    <t>Предотвращение гибели людей на неокрепшем льду в период ледостава и перед весеннем паводком</t>
  </si>
  <si>
    <t>0240220000</t>
  </si>
  <si>
    <t>0240220010</t>
  </si>
  <si>
    <t>024022001Б</t>
  </si>
  <si>
    <t>установка заградительных и информационных щитов  в местах традиционного скопления рыбаков для зимней рыбалки, в соответствии с Постановлением Администрации Тверской области от 30.05.2006г. № 126-па</t>
  </si>
  <si>
    <t>Строительство (приобретение) жилья гражданами РФ, проживающими в сельской местности, в том числе молодыми специалистами и молодыми специалистами, проживающим и работающим на селе, либо изъявившим желание переехать в сельскую местность и работать там.</t>
  </si>
  <si>
    <t>Участие в реализации мероприятий по строительству (приобретение жилья) для граждан в рамках ФЦП "Устойчивое развитие сельских территорий на 2014-2017 годы и на плановый период до 2020 года"</t>
  </si>
  <si>
    <t>предоставление субсидии на иные цели бюджетным учреждениям</t>
  </si>
  <si>
    <t>Обеспечение жилыми помещениям детей-сирот, детей, оставшихся без попечения родителей</t>
  </si>
  <si>
    <t>Содействие развитию системы дошкольного образования в Максатихинском районе</t>
  </si>
  <si>
    <t>Оказание муниципальной услуги</t>
  </si>
  <si>
    <t>Предоставление субсидий на обеспечение жильём молодых семей за счёт средств бюджета Максатихинского района</t>
  </si>
  <si>
    <t>Развитие инфраструктуры поддержки малого и среднего предпринимательства</t>
  </si>
  <si>
    <t>Снижение напряженности на рынке труда путем самозанятости населения</t>
  </si>
  <si>
    <t>Обеспечение  эффективного управления муниципальным долгом Максатихинского района Тверской области</t>
  </si>
  <si>
    <t>Обслуживание  муниципального  долга Макскатихинского района Тверской области</t>
  </si>
  <si>
    <t>Обеспечение доступности дополнительного образования в муниципальных учреждениях</t>
  </si>
  <si>
    <t>Модернизация системы повышения квалификации работников образования</t>
  </si>
  <si>
    <t>Участие в мероприятиях, туристических слетах</t>
  </si>
  <si>
    <t>1010120030</t>
  </si>
  <si>
    <t>выявление бесхозяйного недвижимого имущества сцелью включения его в муниципальную собственность с последующим использованием</t>
  </si>
  <si>
    <t>101012003Б</t>
  </si>
  <si>
    <t>1140120830</t>
  </si>
  <si>
    <t>114012083В</t>
  </si>
  <si>
    <t>0720600000</t>
  </si>
  <si>
    <t>Укрепление правовой, организационной и материально-технической базы молодежной политики</t>
  </si>
  <si>
    <t>Создание условий для укрепления здоровья и безопасности детей и подростков</t>
  </si>
  <si>
    <t>организация летнего отдыха, оздоровления детей и детской занятости за счет средств муниципального образования</t>
  </si>
  <si>
    <t>Организация  трудоустройства подростков</t>
  </si>
  <si>
    <t>Развитие  материально-технической базы физической культуры и спорта (содержание муниципального спортивного центра)</t>
  </si>
  <si>
    <t>Проведение районных культурно-массовых, спортивных мероприятий и предметных олимпиад</t>
  </si>
  <si>
    <t>организация и реализация проведения районных и областных культурно-массовых, спортивных мероприятий и предметных олимпиад</t>
  </si>
  <si>
    <t>9990022810</t>
  </si>
  <si>
    <t>999002281Ц</t>
  </si>
  <si>
    <t>Приложение №2            к Решению Собрания депутатов Максатихинского района от  20.05.2016г. № 207     "О внесении изменений и дополнений в решение Собрания депутатов Максатихинского района"О бюджете Максатихинского района на 2016 год""</t>
  </si>
  <si>
    <t>Приложение №4            к Решению Собрания депутатов Максатихинского района от   20.05.2016г. № 207"О внесении изменений и дополнений в решение Собрания депутатов Максатихинского района"О бюджете Максатихинского района на 2016 год""</t>
  </si>
  <si>
    <t>Приложение №3            к Решению Собрания депутатов Максатихинского района от  20.05.2016г. №  207 "О внесении изменений и дополнений в решение Собрания депутатов Максатихинского района"О бюджете Максатихинского района на 2016 год""</t>
  </si>
  <si>
    <t>Приложение №5            к Решению Собрания депутатов Максатихинского района от 20.05.2016г. №  207 "О внесении изменений и дополнений в решение Собрания депутатов Максатихинского района"О бюджете Максатихинского района на 2016 год""</t>
  </si>
  <si>
    <t>Капитальные вложения в объекты  государственной (муниципальной) собственности</t>
  </si>
  <si>
    <t>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напрвленную на развитие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</si>
  <si>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</si>
  <si>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учебно-методического кабинета, централизованной бухгалтерии, группы хозяйственного обслуживания в части погашения кредиторской задолженности прошлых лет</t>
  </si>
  <si>
    <t>Субсидии физическим лицам и юридическим лицам, не являющимся муниципальными учреждениями</t>
  </si>
  <si>
    <t>Повышение качества, оперативности и обеспечение стабильности и регулярности информирования населения Максатихинского района через СМИ о жизни населения района, о деятельности органов государственной власти и местного самоуправления</t>
  </si>
  <si>
    <t>Обеспечение деятельности  муниципального казенного  учреждения «Служба обеспечения деятельности ЕДДС» в части содержания административных зданий</t>
  </si>
  <si>
    <t xml:space="preserve">Ведомственная структура расходов бюджета Максатихинского района Тверской области                                                         на 2016 год </t>
  </si>
  <si>
    <t xml:space="preserve">Распределение расходов районного бюджета  по разделам и подразделам, целевым статьям, группам  видов расходов классификации расходов бюджета на 2016 год </t>
  </si>
  <si>
    <t xml:space="preserve">Распределение расходов районного бюджета по разделам и подразделам функциональной классификации бюджетов Российской Федерации на 2016 год </t>
  </si>
  <si>
    <t>9990021000</t>
  </si>
  <si>
    <t>999002100Ц</t>
  </si>
  <si>
    <t>9990000000</t>
  </si>
  <si>
    <t>9900000000</t>
  </si>
  <si>
    <t>9990020000</t>
  </si>
  <si>
    <t>расходы бюджета Максатихинского района</t>
  </si>
  <si>
    <t>расходы на обеспечение деятельности представительных органов местного самоуправления</t>
  </si>
  <si>
    <t>0100000000</t>
  </si>
  <si>
    <t>0190000000</t>
  </si>
  <si>
    <t>0190100000</t>
  </si>
  <si>
    <t>0190120000</t>
  </si>
  <si>
    <t>содержание органов местного самоуправления</t>
  </si>
  <si>
    <t>0190200000</t>
  </si>
  <si>
    <t>0190220000</t>
  </si>
  <si>
    <t>0190300000</t>
  </si>
  <si>
    <t>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</si>
  <si>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0190400000</t>
  </si>
  <si>
    <t>расходы местного бюджета за счет средств целевых межбюджетных трансфертов из областного бюджета</t>
  </si>
  <si>
    <t>иные межбюджетные трансферты на осуществление переданных полномочий</t>
  </si>
  <si>
    <t>0107</t>
  </si>
  <si>
    <t>Обеспечение проведения выборов и референдумов</t>
  </si>
  <si>
    <t>9940000000</t>
  </si>
  <si>
    <t>отдельные мероприятия, не включенные в муниципальные программы</t>
  </si>
  <si>
    <t>9940020000</t>
  </si>
  <si>
    <t>9920000000</t>
  </si>
  <si>
    <t>9920020000</t>
  </si>
  <si>
    <t>0110000000</t>
  </si>
  <si>
    <t>0110400000</t>
  </si>
  <si>
    <t>0110420000</t>
  </si>
  <si>
    <t>отдельные мероприятия в рамках муниципальной программы</t>
  </si>
  <si>
    <t>0190500000</t>
  </si>
  <si>
    <t>1105</t>
  </si>
  <si>
    <t>Другие вопросы в области физической культуры и спорта</t>
  </si>
  <si>
    <t>Выделение средств из местного бюджета на выпуск газеты «Вести Максатихи»</t>
  </si>
  <si>
    <t>0190451200</t>
  </si>
  <si>
    <t>019045120О</t>
  </si>
  <si>
    <t>05201S0300</t>
  </si>
  <si>
    <t>05201S030Ж</t>
  </si>
  <si>
    <t>12201S0230</t>
  </si>
  <si>
    <t>12201S023Г</t>
  </si>
  <si>
    <t>12201S0250</t>
  </si>
  <si>
    <t>12201S025Г</t>
  </si>
  <si>
    <t>12501S0000</t>
  </si>
  <si>
    <t>12501S024Г</t>
  </si>
  <si>
    <t>12501S024Д</t>
  </si>
  <si>
    <t>12501S0240</t>
  </si>
  <si>
    <t>07301L0200</t>
  </si>
  <si>
    <t>07301L020Ж</t>
  </si>
  <si>
    <t>01301S0320</t>
  </si>
  <si>
    <t>01301S032Ж</t>
  </si>
  <si>
    <t xml:space="preserve">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</si>
  <si>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0190510000</t>
  </si>
  <si>
    <t>0190600000</t>
  </si>
  <si>
    <t>расходы местного бюджета, источником финансового обеспечения которых являются  межбюджетные трансферты, предоставляемые  из федерального  бюджета</t>
  </si>
  <si>
    <t>0200000000</t>
  </si>
  <si>
    <t>0210000000</t>
  </si>
  <si>
    <t>0210100000</t>
  </si>
  <si>
    <t>0210120000</t>
  </si>
  <si>
    <t>0210120010</t>
  </si>
  <si>
    <t>021012001Б</t>
  </si>
  <si>
    <t>0240000000</t>
  </si>
  <si>
    <t>0240100000</t>
  </si>
  <si>
    <t>9950000000</t>
  </si>
  <si>
    <t>9950020000</t>
  </si>
  <si>
    <t>9950020810</t>
  </si>
  <si>
    <t>995002081Б</t>
  </si>
  <si>
    <t>0240120000</t>
  </si>
  <si>
    <t>0240120020</t>
  </si>
  <si>
    <t>024012002Б</t>
  </si>
  <si>
    <t>0260000000</t>
  </si>
  <si>
    <t>0260300000</t>
  </si>
  <si>
    <t>0260320000</t>
  </si>
  <si>
    <t>0260320010</t>
  </si>
  <si>
    <t>026032001Б</t>
  </si>
  <si>
    <t>0500000000</t>
  </si>
  <si>
    <t>0520000000</t>
  </si>
  <si>
    <t>0520100000</t>
  </si>
  <si>
    <t>05201S0000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</si>
  <si>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</si>
  <si>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0520120000</t>
  </si>
  <si>
    <t>0520120020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</si>
  <si>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сверх минимальными социальными требованиями</t>
  </si>
  <si>
    <t>052012002Ж</t>
  </si>
  <si>
    <t>0510000000</t>
  </si>
  <si>
    <t>0510100000</t>
  </si>
  <si>
    <t>0510120000</t>
  </si>
  <si>
    <t>0510120040</t>
  </si>
  <si>
    <t>051012004Б</t>
  </si>
  <si>
    <t>0510110000</t>
  </si>
  <si>
    <t>0110100000</t>
  </si>
  <si>
    <t>0110120000</t>
  </si>
  <si>
    <t>0110120040</t>
  </si>
  <si>
    <t>011012004Б</t>
  </si>
  <si>
    <t>0110500000</t>
  </si>
  <si>
    <t>0110520000</t>
  </si>
  <si>
    <t>0110520010</t>
  </si>
  <si>
    <t>выплата пенсии муниципальным служащим Максатихинского района, имеющих право на доплату к государственной пенсии</t>
  </si>
  <si>
    <t>011052001Э</t>
  </si>
  <si>
    <t>Обеспечение выплаты пенсии муниципальным служащим Максатихинского района имеющих право на доплату к государственной пенсии</t>
  </si>
  <si>
    <t>публичные и публичные нормативные обязательства</t>
  </si>
  <si>
    <t>0400000000</t>
  </si>
  <si>
    <t>0420000000</t>
  </si>
  <si>
    <t>0420100000</t>
  </si>
  <si>
    <t>0420120000</t>
  </si>
  <si>
    <t>0420120010</t>
  </si>
  <si>
    <t>предоставление социальных выплат за счет средств бюджета на строительство (приобретение) жилья в сельской местности</t>
  </si>
  <si>
    <t>042012001Ж</t>
  </si>
  <si>
    <t>0700000000</t>
  </si>
  <si>
    <t>0730000000</t>
  </si>
  <si>
    <t>0730100000</t>
  </si>
  <si>
    <t>07301L0000</t>
  </si>
  <si>
    <t>расходы местных бюджетов, в целях софинансирования которых из областного бюджета  предоставляются за счет  субсидий из федерального бюджета межбюджетные трансферты</t>
  </si>
  <si>
    <t>080000000</t>
  </si>
  <si>
    <t>0820000000</t>
  </si>
  <si>
    <t>0820100000</t>
  </si>
  <si>
    <t>0820120000</t>
  </si>
  <si>
    <t>0820120010</t>
  </si>
  <si>
    <t>082012001Ж</t>
  </si>
  <si>
    <t>0850000000</t>
  </si>
  <si>
    <t>0850100000</t>
  </si>
  <si>
    <t>0850120000</t>
  </si>
  <si>
    <t>0850120010</t>
  </si>
  <si>
    <t>085012001Б</t>
  </si>
  <si>
    <t>0850200000</t>
  </si>
  <si>
    <t>0850220010</t>
  </si>
  <si>
    <t>0850220000</t>
  </si>
  <si>
    <t>085022001Б</t>
  </si>
  <si>
    <t>084000000</t>
  </si>
  <si>
    <t>084010000</t>
  </si>
  <si>
    <t>084012000</t>
  </si>
  <si>
    <t>084012010</t>
  </si>
  <si>
    <t>08401201Э</t>
  </si>
  <si>
    <t>0800000000</t>
  </si>
  <si>
    <t>0830000000</t>
  </si>
  <si>
    <t>0830100000</t>
  </si>
  <si>
    <t>иные межбюджетные трансферты, передаваемые местным бюджетам Тверской области (за исключением иных межбюджетных трансфертов в форме дотаций);</t>
  </si>
  <si>
    <t>средства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</si>
  <si>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0130000000</t>
  </si>
  <si>
    <t>0130100000</t>
  </si>
  <si>
    <t>01301S0000</t>
  </si>
  <si>
    <t>Предоставление субсидий  бюджетным, автономным учреждениям и иным некоммерческим организациям</t>
  </si>
  <si>
    <t xml:space="preserve">Обслуживание государственного (муниципального) долга </t>
  </si>
  <si>
    <t>Участие педагогов в профессиональных конкурсах муниципального, регионального и федерального уровня</t>
  </si>
  <si>
    <t>погашение кредиторской задолженности прошлых лет МКУК "Максатихинский межпоселенческий центр культуры и досуга"</t>
  </si>
  <si>
    <t>Организация  и обеспечение  функционирования  спортивного центра</t>
  </si>
  <si>
    <t>Финансирование  деятельности и содержание здания спортивного центра</t>
  </si>
  <si>
    <t>Обеспечение деятельности аппарата Управления образования</t>
  </si>
  <si>
    <t>Массовая физкультурно- оздоровительная и спортивная работа</t>
  </si>
  <si>
    <t>Комитет по управлению имуществом и земельным отношениям администрации Максатихинского района.</t>
  </si>
  <si>
    <t>Развитие массового спорта и физкультурно-оздоровительного движения среди возрастных групп и  категорий населения, включая лиц  с ограниченными физическими возможностями и инвалидов</t>
  </si>
  <si>
    <t>Проведение семинаров, тренингов для вовлечения безработных граждан, в т.ч. жителей сельских поселений в предпринимательскую деятельность</t>
  </si>
  <si>
    <t>Обеспечение уплаты взносов в Ассоциацию муниципальных образований</t>
  </si>
  <si>
    <t>Сохранение и развитие культурно-досуговой деятельности в Максатихинском районе"</t>
  </si>
  <si>
    <t>Сохранение и развитие культурного потенциала</t>
  </si>
  <si>
    <t>оказание муниципальной услуги для занятия творческой деятельностью на непрофесиональной основе в районном доме культуры</t>
  </si>
  <si>
    <t>оказание муниципальной услуги для занятия творческой деятельностью на непрофесиональной основе в сельских учреждениях культуры</t>
  </si>
  <si>
    <t>оказание муниципальной услуги библиотечного обслуживания населения</t>
  </si>
  <si>
    <t>Развитие кадрового потенциала органов местного самоуправления Максатихинского района</t>
  </si>
  <si>
    <t>Создание условий для эффективного функционирования системы исполнительных органов местного самоуправления Максатихинского района на 2014-2018 гг</t>
  </si>
  <si>
    <t>Профессиональная переподготовка и повышение квалификации муниципальных служащих</t>
  </si>
  <si>
    <t>оказание муниципальной услуги музейного обслуживания населения</t>
  </si>
  <si>
    <t>оказание муниципальной услуги предоставления дополнительного образования детей в области культуры</t>
  </si>
  <si>
    <t>Обеспечение деятельности главного администратора муниципальной программы Управления по делам культуры, молодежной политики, спорта и туризма администрации Максатихинского района</t>
  </si>
  <si>
    <t>Содержание централизованной бухгалтерии Управления по делам культуры, молодежной политики, спорта и туризма администрации Максатихинского района</t>
  </si>
  <si>
    <t>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 районе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</si>
  <si>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</si>
  <si>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контрольно-счетной палаты муниципального образования</t>
  </si>
  <si>
    <t>Создание условий для эффективного функционирования системы исполнительных органов местного самоуправления Максатихинского района</t>
  </si>
  <si>
    <t>Сохранение и развитие библиотечного дела</t>
  </si>
  <si>
    <t>Сохранение и развитие музейного дела</t>
  </si>
  <si>
    <t>Развитие художественного образования в сфере "Культура"</t>
  </si>
  <si>
    <t>Развитие средств массовой информации муниципального образования "Максатихинский район" Тверской области на 2014-2018 годы</t>
  </si>
  <si>
    <t>Компенсация части родительской платы за присмотр и уход за ребенком 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 программу дошкольного образования.</t>
  </si>
  <si>
    <t>Управление и распоряжение имуществом</t>
  </si>
  <si>
    <t>МП "Экономическое развитие Максатихинского района на 2015-2019 годы"</t>
  </si>
  <si>
    <t>МП "Развитие сферы транспорта и дорожного хозяйства Максатихинского района на 2015-2019 годы"</t>
  </si>
  <si>
    <t>МП "Обеспечение безопасности населения Максатихинского района на 2015-2019 годы"</t>
  </si>
  <si>
    <t>Обеспечение эпизодического и ветеринарно-санитарного благополучия на территории Максатихинского района</t>
  </si>
  <si>
    <t xml:space="preserve"> Обеспечение функционирования Муниципального бюджетного учереждения "Физкультурного -оздоровительный комплекс п.Максатиха Тверская области</t>
  </si>
  <si>
    <t>Обеспечение краткосрочной и долгосрочной сбалансированности и стабильности бюджета Максатихинского района Тверской области</t>
  </si>
  <si>
    <t>Содействие в обеспечении жильем молодых семей</t>
  </si>
  <si>
    <t>Патриотическое и гражданское воспитание молодых граждан</t>
  </si>
  <si>
    <t>расходы на  проведения выборов в депутаты представительных органов местного самоуправления</t>
  </si>
  <si>
    <t>9940020010</t>
  </si>
  <si>
    <t>994002001Б</t>
  </si>
  <si>
    <t xml:space="preserve">Транспортное обслуживание населения Максатихинского района Тверской области 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</si>
  <si>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</si>
  <si>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Развитие и сохранность автомобильных дорог общего пользования регионального и межмуниципального, местного значения Максатихинского района</t>
  </si>
  <si>
    <t>Проведение оценочных работ на объекты, составляющие казну муниципального образования «Максатихинский район» Тверской области</t>
  </si>
  <si>
    <t>Выполнение работ по содержанию дорог регионального и межмуниципального, местного значения (зимнее и летнее содержание)</t>
  </si>
  <si>
    <t>Организация праздничных мероприятий, посвященных празднованию Дня Победы и международному дню пожилых людей.</t>
  </si>
  <si>
    <t>Предоставление денежных выплат Почётным гражданам Максатихинского района</t>
  </si>
  <si>
    <t>Снижение рисков и смягчение последствий чрезвычайных ситуаций на территории Максатихинского района</t>
  </si>
  <si>
    <t>Обеспечение безопасности людей на водных объектах Максатихинского района</t>
  </si>
  <si>
    <t>Совершенствование мобилизационной подготовки МО "Максатихинский район", повышение эффективности технической защиты информации и защиты государственной тайны</t>
  </si>
  <si>
    <t>0105</t>
  </si>
  <si>
    <t>Судебная система</t>
  </si>
  <si>
    <t>МП</t>
  </si>
  <si>
    <t>ПП</t>
  </si>
  <si>
    <t>01</t>
  </si>
  <si>
    <t>10</t>
  </si>
  <si>
    <t>02</t>
  </si>
  <si>
    <t>05</t>
  </si>
  <si>
    <t>04</t>
  </si>
  <si>
    <t>07</t>
  </si>
  <si>
    <t>08</t>
  </si>
  <si>
    <t>03</t>
  </si>
  <si>
    <t>11</t>
  </si>
  <si>
    <t>09</t>
  </si>
  <si>
    <t>12</t>
  </si>
  <si>
    <t>13</t>
  </si>
  <si>
    <t>МП "Развитие системы дошкольного, общего и дополнительного образования муниципального образования "Максатихинский район" на 2014-2018 годы"</t>
  </si>
  <si>
    <t>Расходы на содержание Финансового управления администрации Максатихинского района</t>
  </si>
  <si>
    <t>ППП</t>
  </si>
  <si>
    <t>РП</t>
  </si>
  <si>
    <t>КЦСР</t>
  </si>
  <si>
    <t>КВР</t>
  </si>
  <si>
    <t>Наименование</t>
  </si>
  <si>
    <t>Сумма тыс.руб.</t>
  </si>
  <si>
    <t>0102</t>
  </si>
  <si>
    <t>501</t>
  </si>
  <si>
    <t>0100</t>
  </si>
  <si>
    <t>0104</t>
  </si>
  <si>
    <t>0300</t>
  </si>
  <si>
    <t>0309</t>
  </si>
  <si>
    <t>0400</t>
  </si>
  <si>
    <t>0405</t>
  </si>
  <si>
    <t>0408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</si>
  <si>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</si>
  <si>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</si>
  <si>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</si>
  <si>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</si>
  <si>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</si>
  <si>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121011050О</t>
  </si>
  <si>
    <t>0190620010</t>
  </si>
  <si>
    <t>019062001С</t>
  </si>
  <si>
    <t>расходы на содержание Управления по территориальному развитию администрации Максатихинского района</t>
  </si>
  <si>
    <t>Обеспечение деятельности администратора муниципальной программы Управления по территориальному развитию администрации Максатихинского района</t>
  </si>
  <si>
    <t>0110420010</t>
  </si>
  <si>
    <t>011042001Б</t>
  </si>
  <si>
    <t>расходы на уплату взносов в Ассоциацию муниципальных образований</t>
  </si>
  <si>
    <t>Национальная 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</si>
  <si>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</si>
  <si>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</si>
  <si>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</si>
  <si>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0700</t>
  </si>
  <si>
    <t>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</si>
  <si>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</si>
  <si>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</si>
  <si>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</si>
  <si>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</si>
  <si>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</si>
  <si>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0804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</si>
  <si>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</si>
  <si>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</si>
  <si>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</si>
  <si>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</si>
  <si>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</si>
  <si>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</si>
  <si>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542</t>
  </si>
  <si>
    <t>556</t>
  </si>
  <si>
    <t xml:space="preserve">Расходы по отдельным мероприятиям, не включенным в муниципальные программы для  оплаты кредиторской задолженности прошлых лет </t>
  </si>
  <si>
    <t>1020120030</t>
  </si>
  <si>
    <t>проведение работ по созданию информационной системы "Управление и распоряжение имущественным комплексом Максатихинского района"</t>
  </si>
  <si>
    <t>102012003Б</t>
  </si>
  <si>
    <t>Содержание Главы муниципального образования и его аппарата в части оплаты кредиторской задолженности прошлых лет</t>
  </si>
  <si>
    <t>9990021810</t>
  </si>
  <si>
    <t>999002181Ц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</si>
  <si>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</si>
  <si>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</si>
  <si>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</si>
  <si>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Общее образование</t>
  </si>
  <si>
    <t>0801</t>
  </si>
  <si>
    <t>Культура</t>
  </si>
  <si>
    <t>575</t>
  </si>
  <si>
    <t>0701</t>
  </si>
  <si>
    <t>Дошкольное образование</t>
  </si>
  <si>
    <t>0106</t>
  </si>
  <si>
    <t>предоставление субсидии на иные цели бюджетным учреждениям в части оплаты кредиторской задолженности прошлых лет</t>
  </si>
  <si>
    <t>Обслуживание государственного и муниципального долга</t>
  </si>
  <si>
    <t>0705</t>
  </si>
  <si>
    <t>Администрация Максатихинского района Тверской области</t>
  </si>
  <si>
    <t>Всего</t>
  </si>
  <si>
    <t>Резервные фонды органов местного самоуправления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</si>
  <si>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</si>
  <si>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</si>
  <si>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Творческое развитие, профессиональная ориентация, освоение трудовых навыков детьми и подростками</t>
  </si>
  <si>
    <t>0111</t>
  </si>
  <si>
    <t>0412</t>
  </si>
  <si>
    <t>Физическая культура и спорт</t>
  </si>
  <si>
    <t>503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</si>
  <si>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</si>
  <si>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</si>
  <si>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</si>
  <si>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</si>
  <si>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1200</t>
  </si>
  <si>
    <t>Средства массовой информации</t>
  </si>
  <si>
    <t>1100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</si>
  <si>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</si>
  <si>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</si>
  <si>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1300</t>
  </si>
  <si>
    <t>1301</t>
  </si>
  <si>
    <t>обеспечение финансовой поддержки общественных организаций социальной значимости и активизации их деятельности</t>
  </si>
  <si>
    <t>0409</t>
  </si>
  <si>
    <t>Дорожное хозяйство(дорожные фонды)</t>
  </si>
  <si>
    <t>Дорожное хозяйство (дорожные фонды)</t>
  </si>
  <si>
    <t>Управление по делам культуры, молодежной политики, спорта и туризма администрации Максатихинского района Тверской области</t>
  </si>
  <si>
    <t>1004</t>
  </si>
  <si>
    <t>Охрана семьи и детства</t>
  </si>
  <si>
    <t>1102</t>
  </si>
  <si>
    <t>Массовый спорт</t>
  </si>
  <si>
    <t>1204</t>
  </si>
  <si>
    <t>Другие вопросы в области средств массовой информации</t>
  </si>
  <si>
    <t>Управление по территориальному развитию администрации Максатихинского района</t>
  </si>
  <si>
    <t>Управление образования администрации Максатихинского района Тверской области</t>
  </si>
  <si>
    <t>Финансовое управление администрации Максатихинского района Тверской области</t>
  </si>
  <si>
    <t>504</t>
  </si>
  <si>
    <t>Контрольно-счетная палата Собрания депутатов Максатихинского района</t>
  </si>
  <si>
    <t>0304</t>
  </si>
  <si>
    <t>Органы юстиции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</si>
  <si>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</si>
  <si>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</si>
  <si>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</si>
  <si>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</si>
  <si>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</si>
  <si>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0401</t>
  </si>
  <si>
    <t>0190120010</t>
  </si>
  <si>
    <t>расходы на обеспечение деятельности администрации Максатихинского района</t>
  </si>
  <si>
    <t>019012001С</t>
  </si>
  <si>
    <t>расходы на обеспечение деятельности Главы администрации Максатихинского района</t>
  </si>
  <si>
    <t>0190120020</t>
  </si>
  <si>
    <t>019012002С</t>
  </si>
  <si>
    <t>расходы на обеспечение деятельности отдела ЗАГС администрации Максатихинского района</t>
  </si>
  <si>
    <t>139092001С</t>
  </si>
  <si>
    <t>1310000000</t>
  </si>
  <si>
    <t>1310100000</t>
  </si>
  <si>
    <t>1310120000</t>
  </si>
  <si>
    <t>1310120020</t>
  </si>
  <si>
    <t>131012002Б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</si>
  <si>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</si>
  <si>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0190220010</t>
  </si>
  <si>
    <t>019022001С</t>
  </si>
  <si>
    <t>0190310000</t>
  </si>
  <si>
    <t>0190310510</t>
  </si>
  <si>
    <t>019031051О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</si>
  <si>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</si>
  <si>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</si>
  <si>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0190450000</t>
  </si>
  <si>
    <t>расходы местного бюджета, источником финансового обеспечения которых являются межбюджетные трансферты, предоставляемые из федерального бюджета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</si>
  <si>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</si>
  <si>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9920020010</t>
  </si>
  <si>
    <t>расходы за счет средств резервного фонда</t>
  </si>
  <si>
    <t>992002001А</t>
  </si>
  <si>
    <t>0190510540</t>
  </si>
  <si>
    <t>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</si>
  <si>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019051054О</t>
  </si>
  <si>
    <t>0190250000</t>
  </si>
  <si>
    <t>0190259300</t>
  </si>
  <si>
    <t>расходы на 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 полномочиями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</si>
  <si>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019025930О</t>
  </si>
  <si>
    <t>0430000000</t>
  </si>
  <si>
    <t>0430100000</t>
  </si>
  <si>
    <t>Обеспечение защиты населения  от болезней, общих для человека и животных</t>
  </si>
  <si>
    <t>0430110000</t>
  </si>
  <si>
    <t>0430110550</t>
  </si>
  <si>
    <t>Расходы на осуществление  органами местного самоуправления отдельных государственных полномочий Тверской области 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</si>
  <si>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043011055О</t>
  </si>
  <si>
    <t>0510110520</t>
  </si>
  <si>
    <t>051011052О</t>
  </si>
  <si>
    <t>Расходы на осуществление органами местного самоуправления государственных полномочий в сфере дорожной деятельности</t>
  </si>
  <si>
    <t>08301R0000</t>
  </si>
  <si>
    <t>расходы местного бюджета, источником финансового обеспечения которых являются межбюджетные трансферты, предоставляемые из областного бюджета, в целях софинансирования которых предоставляются субсидии из федерального бюджета</t>
  </si>
  <si>
    <t>08301R0820</t>
  </si>
  <si>
    <t>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</si>
  <si>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08301R082О</t>
  </si>
  <si>
    <t>1210110000</t>
  </si>
  <si>
    <t>1210110740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</si>
  <si>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</si>
  <si>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121011074П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</si>
  <si>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</si>
  <si>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122011075П</t>
  </si>
  <si>
    <t>121041050О</t>
  </si>
  <si>
    <t>Расходы на осуществление государственных полномочий по  компенсации расходов на оплату 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работающихм в сельской местности</t>
  </si>
  <si>
    <t>124021056О</t>
  </si>
  <si>
    <t>Общеэкономические вопросы</t>
  </si>
  <si>
    <t>502</t>
  </si>
  <si>
    <t>Собрание депутатов Максатихинского района Тверской области</t>
  </si>
  <si>
    <t>800</t>
  </si>
  <si>
    <t>Иные бюджетные ассигнования</t>
  </si>
  <si>
    <t>600</t>
  </si>
  <si>
    <t xml:space="preserve"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Максатихинского района на 2016 год </t>
  </si>
  <si>
    <t>99</t>
  </si>
  <si>
    <t>Удовлетворение потребностей населения в получении услуг общего образования</t>
  </si>
  <si>
    <t>Развитие учительского и управленческого персонала, повышение квалификации педагогов</t>
  </si>
  <si>
    <t>Прохождение курсов подготовки, переподготовки и повышение квалификации кадров</t>
  </si>
  <si>
    <t xml:space="preserve">Обеспечение деятельности учебно-методического кабинета, централизованной бухгалтерии, группы хозяйственного обслуживания </t>
  </si>
  <si>
    <t>Расходы, не включенные в муниципальные программы</t>
  </si>
  <si>
    <t>МП "Муниципальное управление на территории Максатихинского района на 2014-2018 года"</t>
  </si>
  <si>
    <t>МП "Сельское хозяйство Максатихинского района на 2014-2018 годы"</t>
  </si>
  <si>
    <t>122012002Г</t>
  </si>
  <si>
    <t>субсидии муниципальным учреждениям  на оказание государственных услуг (выполнения работ) в рамках муниципального задания</t>
  </si>
  <si>
    <t>122012003В</t>
  </si>
  <si>
    <t>122012083В</t>
  </si>
  <si>
    <t>123012002Г</t>
  </si>
  <si>
    <t>123012003В</t>
  </si>
  <si>
    <t>123012083В</t>
  </si>
  <si>
    <t>124012001В</t>
  </si>
  <si>
    <t>расходы на обеспечения выполнения функций  муниципальных казенных учреждений</t>
  </si>
  <si>
    <t>123022001Б</t>
  </si>
  <si>
    <t>Отдельные мероприятия в рамках муниципальной программы</t>
  </si>
  <si>
    <t>1240000000</t>
  </si>
  <si>
    <t>1240200000</t>
  </si>
  <si>
    <t>1240220000</t>
  </si>
  <si>
    <t>1240220010</t>
  </si>
  <si>
    <t>124022001Б</t>
  </si>
  <si>
    <t>1290000000</t>
  </si>
  <si>
    <t>1290800000</t>
  </si>
  <si>
    <t>Обеспечение деятельности главного администратора муниципальной программы Управления образования администрации Максатихинского района</t>
  </si>
  <si>
    <t>1290820000</t>
  </si>
  <si>
    <t>1290820010</t>
  </si>
  <si>
    <t>129082001С</t>
  </si>
  <si>
    <t>содержание органов местного самоуправления Тверской области</t>
  </si>
  <si>
    <t>1290820020</t>
  </si>
  <si>
    <t>129082002Д</t>
  </si>
  <si>
    <t>1290820820</t>
  </si>
  <si>
    <t>129082082Д</t>
  </si>
  <si>
    <t>1300000000</t>
  </si>
  <si>
    <t>1390000000</t>
  </si>
  <si>
    <t>1390900000</t>
  </si>
  <si>
    <t>Обеспечение деятельности администратора программы Финансового управления администрации Максатихинского района</t>
  </si>
  <si>
    <t>1390920000</t>
  </si>
  <si>
    <t>1390920010</t>
  </si>
  <si>
    <t>Комитет по управлению имуществом администрации Максатихинского района.</t>
  </si>
  <si>
    <t>МП "Молодежная политика в Максатихинском районе в 2014-2018 годах"</t>
  </si>
  <si>
    <t>300</t>
  </si>
  <si>
    <t>МП "Социальная поддержка и защита населения Максатихинского района на 2014-2018 годы"</t>
  </si>
  <si>
    <t>МП "Развитие физической культуры и спорта на территории Максатихинского района в 2014-2018 годах"</t>
  </si>
  <si>
    <t>МП "Управление муниципальным имуществом муниципального образования "Максатихинский район" Тверской области в 2014-2018 годах"</t>
  </si>
  <si>
    <t xml:space="preserve">Развитие туризма в Максатихинском районе Тверской области </t>
  </si>
  <si>
    <t>МП "Развитие отрасли культура Максатихинского района Тверской области на 2014-2018 годы"</t>
  </si>
  <si>
    <t>МП "Управление муниципальными финансами и совершенствование налоговой политики в Максатихинском районе на 2014-2018 годы"</t>
  </si>
  <si>
    <t>Содержание Главы муниципального образования и его аппарата</t>
  </si>
  <si>
    <t>Обеспечивающая подпрограмма</t>
  </si>
  <si>
    <t>2016 год</t>
  </si>
  <si>
    <t>Межбюджетные трансферты, предоставляемые из областного бюджета Тверской области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</si>
</sst>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"/>
    <numFmt numFmtId="173" formatCode="0.0000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right" wrapText="1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3" fillId="0" borderId="10" xfId="0" applyFont="1" applyFill="1" applyBorder="1" applyAlignment="1" applyProtection="1">
      <alignment horizontal="right"/>
      <protection locked="0"/>
    </xf>
    <xf numFmtId="49" fontId="7" fillId="0" borderId="1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justify" wrapText="1"/>
    </xf>
    <xf numFmtId="0" fontId="6" fillId="0" borderId="13" xfId="0" applyFont="1" applyFill="1" applyBorder="1" applyAlignment="1">
      <alignment horizontal="justify" wrapText="1"/>
    </xf>
    <xf numFmtId="41" fontId="6" fillId="0" borderId="10" xfId="61" applyFont="1" applyFill="1" applyBorder="1" applyAlignment="1">
      <alignment horizontal="right" wrapText="1"/>
    </xf>
    <xf numFmtId="41" fontId="6" fillId="0" borderId="10" xfId="6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justify" wrapText="1"/>
    </xf>
    <xf numFmtId="0" fontId="6" fillId="0" borderId="13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justify" wrapText="1"/>
    </xf>
    <xf numFmtId="41" fontId="6" fillId="0" borderId="10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0" fontId="2" fillId="0" borderId="11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left" wrapText="1"/>
    </xf>
    <xf numFmtId="2" fontId="3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horizontal="justify" wrapText="1"/>
    </xf>
    <xf numFmtId="0" fontId="7" fillId="0" borderId="19" xfId="0" applyFont="1" applyFill="1" applyBorder="1" applyAlignment="1">
      <alignment horizontal="justify" wrapText="1"/>
    </xf>
    <xf numFmtId="0" fontId="1" fillId="0" borderId="19" xfId="0" applyFont="1" applyFill="1" applyBorder="1" applyAlignment="1">
      <alignment horizontal="justify" wrapText="1"/>
    </xf>
    <xf numFmtId="0" fontId="8" fillId="0" borderId="19" xfId="0" applyFont="1" applyFill="1" applyBorder="1" applyAlignment="1">
      <alignment horizontal="justify" wrapText="1"/>
    </xf>
    <xf numFmtId="0" fontId="1" fillId="0" borderId="18" xfId="0" applyFont="1" applyFill="1" applyBorder="1" applyAlignment="1">
      <alignment horizontal="justify" wrapText="1"/>
    </xf>
    <xf numFmtId="0" fontId="6" fillId="0" borderId="19" xfId="0" applyFont="1" applyFill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11" fillId="0" borderId="11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71" fontId="12" fillId="0" borderId="10" xfId="0" applyNumberFormat="1" applyFont="1" applyFill="1" applyBorder="1" applyAlignment="1">
      <alignment horizontal="right" wrapText="1"/>
    </xf>
    <xf numFmtId="171" fontId="11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2" fontId="12" fillId="0" borderId="12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0" fontId="14" fillId="0" borderId="20" xfId="0" applyFont="1" applyFill="1" applyBorder="1" applyAlignment="1">
      <alignment horizontal="justify" wrapText="1"/>
    </xf>
    <xf numFmtId="0" fontId="3" fillId="0" borderId="18" xfId="0" applyFont="1" applyFill="1" applyBorder="1" applyAlignment="1">
      <alignment horizontal="justify" wrapText="1"/>
    </xf>
    <xf numFmtId="0" fontId="14" fillId="0" borderId="19" xfId="0" applyFont="1" applyFill="1" applyBorder="1" applyAlignment="1">
      <alignment horizontal="justify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1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justify"/>
    </xf>
    <xf numFmtId="2" fontId="3" fillId="0" borderId="10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2" xfId="0" applyNumberFormat="1" applyFont="1" applyFill="1" applyBorder="1" applyAlignment="1">
      <alignment horizontal="right" wrapText="1"/>
    </xf>
    <xf numFmtId="2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0" fillId="0" borderId="0" xfId="0" applyNumberFormat="1" applyAlignment="1">
      <alignment wrapText="1"/>
    </xf>
    <xf numFmtId="2" fontId="1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0" fontId="11" fillId="0" borderId="14" xfId="0" applyFont="1" applyFill="1" applyBorder="1" applyAlignment="1">
      <alignment horizontal="justify" wrapText="1"/>
    </xf>
    <xf numFmtId="0" fontId="1" fillId="0" borderId="0" xfId="0" applyFont="1" applyFill="1" applyAlignment="1">
      <alignment horizontal="right" wrapText="1"/>
    </xf>
    <xf numFmtId="0" fontId="11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Fill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2" fontId="11" fillId="0" borderId="10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0" xfId="0" applyFont="1" applyFill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C7" sqref="C7:C8"/>
    </sheetView>
  </sheetViews>
  <sheetFormatPr defaultColWidth="9.00390625" defaultRowHeight="12.75"/>
  <cols>
    <col min="1" max="1" width="6.375" style="25" customWidth="1"/>
    <col min="2" max="2" width="60.25390625" style="9" customWidth="1"/>
    <col min="3" max="3" width="17.75390625" style="55" customWidth="1"/>
  </cols>
  <sheetData>
    <row r="1" spans="1:8" ht="168.75">
      <c r="A1" s="15"/>
      <c r="B1" s="95"/>
      <c r="C1" s="138" t="s">
        <v>245</v>
      </c>
      <c r="D1" s="1"/>
      <c r="E1" s="1"/>
      <c r="F1" s="1"/>
      <c r="G1" s="1"/>
      <c r="H1" s="1"/>
    </row>
    <row r="2" spans="1:8" ht="12.75">
      <c r="A2" s="15"/>
      <c r="B2" s="161"/>
      <c r="C2" s="161"/>
      <c r="D2" s="2"/>
      <c r="E2" s="2"/>
      <c r="F2" s="2"/>
      <c r="G2" s="2"/>
      <c r="H2" s="2"/>
    </row>
    <row r="3" spans="1:8" ht="12.75">
      <c r="A3" s="15"/>
      <c r="B3" s="11"/>
      <c r="C3" s="53"/>
      <c r="D3" s="2"/>
      <c r="E3" s="2"/>
      <c r="F3" s="2"/>
      <c r="G3" s="2"/>
      <c r="H3" s="2"/>
    </row>
    <row r="4" spans="1:8" ht="12.75">
      <c r="A4" s="166" t="s">
        <v>258</v>
      </c>
      <c r="B4" s="166"/>
      <c r="C4" s="166"/>
      <c r="D4" s="2"/>
      <c r="E4" s="2"/>
      <c r="F4" s="2"/>
      <c r="G4" s="2"/>
      <c r="H4" s="2"/>
    </row>
    <row r="5" spans="1:3" ht="22.5" customHeight="1">
      <c r="A5" s="167"/>
      <c r="B5" s="167"/>
      <c r="C5" s="167"/>
    </row>
    <row r="6" spans="1:3" ht="12.75">
      <c r="A6" s="162" t="s">
        <v>473</v>
      </c>
      <c r="B6" s="164" t="s">
        <v>476</v>
      </c>
      <c r="C6" s="123" t="s">
        <v>477</v>
      </c>
    </row>
    <row r="7" spans="1:3" ht="12.75">
      <c r="A7" s="163"/>
      <c r="B7" s="165"/>
      <c r="C7" s="168" t="s">
        <v>702</v>
      </c>
    </row>
    <row r="8" spans="1:3" ht="12.75">
      <c r="A8" s="163"/>
      <c r="B8" s="165"/>
      <c r="C8" s="168"/>
    </row>
    <row r="9" spans="1:3" ht="12.75">
      <c r="A9" s="96"/>
      <c r="B9" s="97" t="s">
        <v>541</v>
      </c>
      <c r="C9" s="98">
        <f>C10+C19+C22+C28+C34+C37+C41+C44+C46</f>
        <v>265115.3</v>
      </c>
    </row>
    <row r="10" spans="1:3" s="5" customFormat="1" ht="12.75">
      <c r="A10" s="99" t="s">
        <v>480</v>
      </c>
      <c r="B10" s="100" t="s">
        <v>487</v>
      </c>
      <c r="C10" s="98">
        <f>C11+C13+C15+C17+C18+C14+C16+C12</f>
        <v>33505.1</v>
      </c>
    </row>
    <row r="11" spans="1:3" s="8" customFormat="1" ht="25.5">
      <c r="A11" s="101" t="s">
        <v>478</v>
      </c>
      <c r="B11" s="102" t="str">
        <f>'Прил.№4'!E11</f>
        <v>Функционирование высшего должностного лица субъекта Российской Федерации и муниципального образования</v>
      </c>
      <c r="C11" s="103">
        <f>'Прил.№3'!E10</f>
        <v>15</v>
      </c>
    </row>
    <row r="12" spans="1:3" s="8" customFormat="1" ht="38.25">
      <c r="A12" s="101" t="s">
        <v>527</v>
      </c>
      <c r="B12" s="160" t="s">
        <v>528</v>
      </c>
      <c r="C12" s="103">
        <f>'Прил.№3'!E19</f>
        <v>3</v>
      </c>
    </row>
    <row r="13" spans="1:3" s="8" customFormat="1" ht="38.25">
      <c r="A13" s="101" t="s">
        <v>481</v>
      </c>
      <c r="B13" s="102" t="s">
        <v>488</v>
      </c>
      <c r="C13" s="103">
        <f>'Прил.№3'!E26</f>
        <v>18021.699999999997</v>
      </c>
    </row>
    <row r="14" spans="1:3" s="8" customFormat="1" ht="12.75">
      <c r="A14" s="101" t="s">
        <v>454</v>
      </c>
      <c r="B14" s="105" t="s">
        <v>455</v>
      </c>
      <c r="C14" s="103">
        <f>'Прил.№3'!E55</f>
        <v>21.4</v>
      </c>
    </row>
    <row r="15" spans="1:3" s="8" customFormat="1" ht="25.5">
      <c r="A15" s="106" t="s">
        <v>536</v>
      </c>
      <c r="B15" s="105" t="str">
        <f>'Прил.№3'!D63</f>
        <v>Обеспечение деятельности  финансовых, налоговых и таможенных органов и органов финансового (финансово-бюджетного) надзора</v>
      </c>
      <c r="C15" s="103">
        <f>'Прил.№3'!E63</f>
        <v>7563</v>
      </c>
    </row>
    <row r="16" spans="1:3" s="8" customFormat="1" ht="12.75">
      <c r="A16" s="106" t="s">
        <v>278</v>
      </c>
      <c r="B16" s="134" t="s">
        <v>279</v>
      </c>
      <c r="C16" s="103">
        <f>'Прил.№3'!E81</f>
        <v>90</v>
      </c>
    </row>
    <row r="17" spans="1:3" s="8" customFormat="1" ht="12.75">
      <c r="A17" s="106" t="s">
        <v>546</v>
      </c>
      <c r="B17" s="107" t="s">
        <v>489</v>
      </c>
      <c r="C17" s="103">
        <f>'Прил.№3'!E88</f>
        <v>200</v>
      </c>
    </row>
    <row r="18" spans="1:3" s="8" customFormat="1" ht="12.75">
      <c r="A18" s="106" t="s">
        <v>551</v>
      </c>
      <c r="B18" s="107" t="s">
        <v>490</v>
      </c>
      <c r="C18" s="103">
        <f>'Прил.№3'!E95</f>
        <v>7591</v>
      </c>
    </row>
    <row r="19" spans="1:3" s="5" customFormat="1" ht="12.75">
      <c r="A19" s="99" t="s">
        <v>482</v>
      </c>
      <c r="B19" s="100" t="s">
        <v>491</v>
      </c>
      <c r="C19" s="98">
        <f>C20+C21</f>
        <v>1445</v>
      </c>
    </row>
    <row r="20" spans="1:3" s="5" customFormat="1" ht="12.75">
      <c r="A20" s="101" t="s">
        <v>577</v>
      </c>
      <c r="B20" s="108" t="s">
        <v>578</v>
      </c>
      <c r="C20" s="103">
        <f>'Прил.№3'!E163</f>
        <v>439</v>
      </c>
    </row>
    <row r="21" spans="1:3" s="8" customFormat="1" ht="25.5">
      <c r="A21" s="101" t="s">
        <v>483</v>
      </c>
      <c r="B21" s="102" t="str">
        <f>'Прил.№4'!E104</f>
        <v>Защита населения и территории от чрезвычайных ситуаций природного и техногенного характера, гражданская оборона</v>
      </c>
      <c r="C21" s="103">
        <f>'Прил.№3'!E171</f>
        <v>1006</v>
      </c>
    </row>
    <row r="22" spans="1:3" s="5" customFormat="1" ht="12.75">
      <c r="A22" s="99" t="s">
        <v>484</v>
      </c>
      <c r="B22" s="100" t="s">
        <v>500</v>
      </c>
      <c r="C22" s="98">
        <f>C24+C25+C27+C26+C23</f>
        <v>19419.4</v>
      </c>
    </row>
    <row r="23" spans="1:3" s="5" customFormat="1" ht="12.75">
      <c r="A23" s="106" t="s">
        <v>584</v>
      </c>
      <c r="B23" s="107" t="s">
        <v>643</v>
      </c>
      <c r="C23" s="103">
        <f>'Прил.№3'!E210</f>
        <v>125</v>
      </c>
    </row>
    <row r="24" spans="1:3" s="8" customFormat="1" ht="12.75">
      <c r="A24" s="106" t="s">
        <v>485</v>
      </c>
      <c r="B24" s="107" t="s">
        <v>501</v>
      </c>
      <c r="C24" s="103">
        <f>'Прил.№3'!E218</f>
        <v>171.9</v>
      </c>
    </row>
    <row r="25" spans="1:3" s="8" customFormat="1" ht="12.75">
      <c r="A25" s="106" t="s">
        <v>486</v>
      </c>
      <c r="B25" s="107" t="s">
        <v>502</v>
      </c>
      <c r="C25" s="103">
        <f>'Прил.№3'!E226</f>
        <v>1100</v>
      </c>
    </row>
    <row r="26" spans="1:3" s="8" customFormat="1" ht="12.75">
      <c r="A26" s="106" t="s">
        <v>562</v>
      </c>
      <c r="B26" s="107" t="s">
        <v>564</v>
      </c>
      <c r="C26" s="103">
        <f>'Прил.№3'!E238</f>
        <v>17922.5</v>
      </c>
    </row>
    <row r="27" spans="1:3" s="8" customFormat="1" ht="12.75">
      <c r="A27" s="106" t="s">
        <v>547</v>
      </c>
      <c r="B27" s="107" t="s">
        <v>503</v>
      </c>
      <c r="C27" s="103">
        <f>'Прил.№3'!E250</f>
        <v>100</v>
      </c>
    </row>
    <row r="28" spans="1:3" s="5" customFormat="1" ht="12.75">
      <c r="A28" s="99" t="s">
        <v>504</v>
      </c>
      <c r="B28" s="100" t="s">
        <v>505</v>
      </c>
      <c r="C28" s="98">
        <f>C29+C30+C31+C32+C33</f>
        <v>164313.4</v>
      </c>
    </row>
    <row r="29" spans="1:3" s="8" customFormat="1" ht="12.75">
      <c r="A29" s="106" t="s">
        <v>534</v>
      </c>
      <c r="B29" s="105" t="s">
        <v>535</v>
      </c>
      <c r="C29" s="103">
        <f>'Прил.№3'!E279</f>
        <v>48023</v>
      </c>
    </row>
    <row r="30" spans="1:3" s="8" customFormat="1" ht="12.75">
      <c r="A30" s="106" t="s">
        <v>529</v>
      </c>
      <c r="B30" s="105" t="s">
        <v>530</v>
      </c>
      <c r="C30" s="103">
        <f>'Прил.№3'!E295</f>
        <v>108026</v>
      </c>
    </row>
    <row r="31" spans="1:3" s="8" customFormat="1" ht="25.5">
      <c r="A31" s="106" t="s">
        <v>539</v>
      </c>
      <c r="B31" s="105" t="str">
        <f>'Прил.№4'!E564</f>
        <v>Профессиональная подготовка, переподготовка и повышение квалификации</v>
      </c>
      <c r="C31" s="103">
        <f>'Прил.№3'!E342</f>
        <v>150</v>
      </c>
    </row>
    <row r="32" spans="1:3" s="8" customFormat="1" ht="12.75">
      <c r="A32" s="106" t="s">
        <v>506</v>
      </c>
      <c r="B32" s="105" t="s">
        <v>507</v>
      </c>
      <c r="C32" s="103">
        <f>'Прил.№3'!E357</f>
        <v>415</v>
      </c>
    </row>
    <row r="33" spans="1:3" s="8" customFormat="1" ht="12.75">
      <c r="A33" s="106" t="s">
        <v>508</v>
      </c>
      <c r="B33" s="107" t="s">
        <v>509</v>
      </c>
      <c r="C33" s="103">
        <f>'Прил.№3'!E393</f>
        <v>7699.4</v>
      </c>
    </row>
    <row r="34" spans="1:3" s="5" customFormat="1" ht="12.75">
      <c r="A34" s="99" t="s">
        <v>510</v>
      </c>
      <c r="B34" s="100" t="str">
        <f>'Прил.№4'!E399</f>
        <v>Культура и кинематография</v>
      </c>
      <c r="C34" s="98">
        <f>C35+C36</f>
        <v>27105.5</v>
      </c>
    </row>
    <row r="35" spans="1:3" s="8" customFormat="1" ht="12.75">
      <c r="A35" s="106" t="s">
        <v>531</v>
      </c>
      <c r="B35" s="105" t="s">
        <v>532</v>
      </c>
      <c r="C35" s="103">
        <f>'Прил.№3'!E422</f>
        <v>21555.5</v>
      </c>
    </row>
    <row r="36" spans="1:3" s="8" customFormat="1" ht="12.75">
      <c r="A36" s="101" t="s">
        <v>511</v>
      </c>
      <c r="B36" s="102" t="str">
        <f>'Прил.№4'!E441</f>
        <v>Другие вопросы в области культуры, кинематографии</v>
      </c>
      <c r="C36" s="104">
        <f>'Прил.№3'!E463</f>
        <v>5550</v>
      </c>
    </row>
    <row r="37" spans="1:3" s="5" customFormat="1" ht="12.75">
      <c r="A37" s="99" t="s">
        <v>512</v>
      </c>
      <c r="B37" s="100" t="s">
        <v>513</v>
      </c>
      <c r="C37" s="109">
        <f>C38+C39+C40</f>
        <v>13388.5</v>
      </c>
    </row>
    <row r="38" spans="1:3" s="8" customFormat="1" ht="12.75">
      <c r="A38" s="106" t="s">
        <v>514</v>
      </c>
      <c r="B38" s="107" t="s">
        <v>515</v>
      </c>
      <c r="C38" s="110">
        <f>'Прил.№3'!E486</f>
        <v>1200</v>
      </c>
    </row>
    <row r="39" spans="1:3" s="8" customFormat="1" ht="12.75">
      <c r="A39" s="106" t="s">
        <v>516</v>
      </c>
      <c r="B39" s="107" t="s">
        <v>517</v>
      </c>
      <c r="C39" s="110">
        <f>'Прил.№3'!E494</f>
        <v>6037.9</v>
      </c>
    </row>
    <row r="40" spans="1:3" s="8" customFormat="1" ht="12.75">
      <c r="A40" s="106" t="s">
        <v>566</v>
      </c>
      <c r="B40" s="107" t="s">
        <v>567</v>
      </c>
      <c r="C40" s="110">
        <f>'Прил.№3'!E540</f>
        <v>6150.6</v>
      </c>
    </row>
    <row r="41" spans="1:3" s="5" customFormat="1" ht="12.75">
      <c r="A41" s="99" t="s">
        <v>556</v>
      </c>
      <c r="B41" s="100" t="s">
        <v>548</v>
      </c>
      <c r="C41" s="98">
        <f>C42+C43</f>
        <v>4688.4</v>
      </c>
    </row>
    <row r="42" spans="1:3" s="8" customFormat="1" ht="12.75">
      <c r="A42" s="106" t="s">
        <v>568</v>
      </c>
      <c r="B42" s="107" t="s">
        <v>569</v>
      </c>
      <c r="C42" s="103">
        <f>'Прил.№3'!E557</f>
        <v>4128.4</v>
      </c>
    </row>
    <row r="43" spans="1:3" s="8" customFormat="1" ht="12.75">
      <c r="A43" s="106" t="s">
        <v>290</v>
      </c>
      <c r="B43" s="134" t="s">
        <v>291</v>
      </c>
      <c r="C43" s="103">
        <f>'Прил.№3'!E578</f>
        <v>560</v>
      </c>
    </row>
    <row r="44" spans="1:3" s="5" customFormat="1" ht="12.75">
      <c r="A44" s="111">
        <v>1200</v>
      </c>
      <c r="B44" s="112" t="s">
        <v>555</v>
      </c>
      <c r="C44" s="98">
        <f>SUM(C45:C45)</f>
        <v>700</v>
      </c>
    </row>
    <row r="45" spans="1:3" s="8" customFormat="1" ht="12.75">
      <c r="A45" s="106" t="s">
        <v>570</v>
      </c>
      <c r="B45" s="107" t="s">
        <v>571</v>
      </c>
      <c r="C45" s="103">
        <f>'Прил.№3'!E587</f>
        <v>700</v>
      </c>
    </row>
    <row r="46" spans="1:3" s="5" customFormat="1" ht="12.75">
      <c r="A46" s="99" t="s">
        <v>559</v>
      </c>
      <c r="B46" s="112" t="s">
        <v>538</v>
      </c>
      <c r="C46" s="113">
        <f>C47</f>
        <v>550</v>
      </c>
    </row>
    <row r="47" spans="1:3" s="8" customFormat="1" ht="12.75">
      <c r="A47" s="106" t="s">
        <v>560</v>
      </c>
      <c r="B47" s="105" t="str">
        <f>'Прил.№4'!E633</f>
        <v>Обслуживание государственного внутреннего и муниципального долга</v>
      </c>
      <c r="C47" s="103">
        <f>'Прил.№3'!E596</f>
        <v>550</v>
      </c>
    </row>
    <row r="48" spans="1:3" s="8" customFormat="1" ht="12.75">
      <c r="A48" s="24"/>
      <c r="B48" s="23"/>
      <c r="C48" s="54"/>
    </row>
    <row r="49" spans="1:3" s="8" customFormat="1" ht="12.75">
      <c r="A49" s="24"/>
      <c r="B49" s="23"/>
      <c r="C49" s="54"/>
    </row>
    <row r="50" spans="1:3" s="8" customFormat="1" ht="12.75">
      <c r="A50" s="24"/>
      <c r="B50" s="23"/>
      <c r="C50" s="54"/>
    </row>
    <row r="51" spans="1:3" s="8" customFormat="1" ht="12.75">
      <c r="A51" s="24"/>
      <c r="B51" s="23"/>
      <c r="C51" s="54"/>
    </row>
    <row r="52" spans="1:3" s="8" customFormat="1" ht="12.75">
      <c r="A52" s="24"/>
      <c r="B52" s="23"/>
      <c r="C52" s="54"/>
    </row>
    <row r="53" spans="1:3" s="8" customFormat="1" ht="12.75">
      <c r="A53" s="24"/>
      <c r="B53" s="23"/>
      <c r="C53" s="54"/>
    </row>
    <row r="54" spans="1:3" s="8" customFormat="1" ht="12.75">
      <c r="A54" s="24"/>
      <c r="B54" s="23"/>
      <c r="C54" s="54"/>
    </row>
    <row r="55" spans="1:3" s="8" customFormat="1" ht="12.75">
      <c r="A55" s="24"/>
      <c r="B55" s="23"/>
      <c r="C55" s="54"/>
    </row>
    <row r="56" spans="1:3" s="8" customFormat="1" ht="12.75">
      <c r="A56" s="24"/>
      <c r="B56" s="23"/>
      <c r="C56" s="54"/>
    </row>
    <row r="57" spans="1:3" s="8" customFormat="1" ht="12.75">
      <c r="A57" s="24"/>
      <c r="B57" s="23"/>
      <c r="C57" s="54"/>
    </row>
    <row r="58" spans="1:3" s="8" customFormat="1" ht="12.75">
      <c r="A58" s="24"/>
      <c r="B58" s="23"/>
      <c r="C58" s="54"/>
    </row>
    <row r="59" spans="1:3" s="8" customFormat="1" ht="12.75">
      <c r="A59" s="24"/>
      <c r="B59" s="23"/>
      <c r="C59" s="54"/>
    </row>
    <row r="60" spans="1:3" s="8" customFormat="1" ht="12.75">
      <c r="A60" s="24"/>
      <c r="B60" s="23"/>
      <c r="C60" s="54"/>
    </row>
    <row r="61" spans="1:3" s="8" customFormat="1" ht="12.75">
      <c r="A61" s="24"/>
      <c r="B61" s="23"/>
      <c r="C61" s="54"/>
    </row>
    <row r="62" spans="1:3" s="8" customFormat="1" ht="12.75">
      <c r="A62" s="24"/>
      <c r="B62" s="23"/>
      <c r="C62" s="54"/>
    </row>
    <row r="63" spans="1:3" s="8" customFormat="1" ht="12.75">
      <c r="A63" s="24"/>
      <c r="B63" s="23"/>
      <c r="C63" s="54"/>
    </row>
    <row r="64" spans="1:3" s="8" customFormat="1" ht="12.75">
      <c r="A64" s="24"/>
      <c r="B64" s="23"/>
      <c r="C64" s="54"/>
    </row>
    <row r="65" spans="1:3" s="8" customFormat="1" ht="12.75">
      <c r="A65" s="24"/>
      <c r="B65" s="23"/>
      <c r="C65" s="54"/>
    </row>
    <row r="66" spans="1:3" s="8" customFormat="1" ht="12.75">
      <c r="A66" s="24"/>
      <c r="B66" s="23"/>
      <c r="C66" s="54"/>
    </row>
    <row r="67" spans="1:3" s="8" customFormat="1" ht="12.75">
      <c r="A67" s="24"/>
      <c r="B67" s="23"/>
      <c r="C67" s="54"/>
    </row>
    <row r="68" spans="1:3" s="8" customFormat="1" ht="12.75">
      <c r="A68" s="24"/>
      <c r="B68" s="23"/>
      <c r="C68" s="54"/>
    </row>
    <row r="69" spans="1:3" s="8" customFormat="1" ht="12.75">
      <c r="A69" s="24"/>
      <c r="B69" s="23"/>
      <c r="C69" s="54"/>
    </row>
    <row r="70" spans="1:3" s="8" customFormat="1" ht="12.75">
      <c r="A70" s="24"/>
      <c r="B70" s="23"/>
      <c r="C70" s="54"/>
    </row>
    <row r="71" spans="1:3" s="8" customFormat="1" ht="12.75">
      <c r="A71" s="24"/>
      <c r="B71" s="23"/>
      <c r="C71" s="54"/>
    </row>
    <row r="72" spans="1:3" s="8" customFormat="1" ht="12.75">
      <c r="A72" s="24"/>
      <c r="B72" s="23"/>
      <c r="C72" s="54"/>
    </row>
    <row r="73" spans="1:3" s="8" customFormat="1" ht="12.75">
      <c r="A73" s="24"/>
      <c r="B73" s="23"/>
      <c r="C73" s="54"/>
    </row>
    <row r="74" spans="1:3" s="8" customFormat="1" ht="12.75">
      <c r="A74" s="24"/>
      <c r="B74" s="23"/>
      <c r="C74" s="54"/>
    </row>
    <row r="75" spans="1:3" s="8" customFormat="1" ht="12.75">
      <c r="A75" s="24"/>
      <c r="B75" s="23"/>
      <c r="C75" s="54"/>
    </row>
    <row r="76" spans="1:3" s="8" customFormat="1" ht="12.75">
      <c r="A76" s="24"/>
      <c r="B76" s="23"/>
      <c r="C76" s="54"/>
    </row>
    <row r="77" spans="1:3" s="8" customFormat="1" ht="12.75">
      <c r="A77" s="24"/>
      <c r="B77" s="23"/>
      <c r="C77" s="54"/>
    </row>
    <row r="78" spans="1:3" s="8" customFormat="1" ht="12.75">
      <c r="A78" s="24"/>
      <c r="B78" s="23"/>
      <c r="C78" s="54"/>
    </row>
    <row r="79" spans="1:3" s="8" customFormat="1" ht="12.75">
      <c r="A79" s="24"/>
      <c r="B79" s="23"/>
      <c r="C79" s="54"/>
    </row>
    <row r="80" spans="1:3" s="8" customFormat="1" ht="12.75">
      <c r="A80" s="24"/>
      <c r="B80" s="23"/>
      <c r="C80" s="54"/>
    </row>
    <row r="81" spans="1:3" s="8" customFormat="1" ht="12.75">
      <c r="A81" s="24"/>
      <c r="B81" s="23"/>
      <c r="C81" s="54"/>
    </row>
    <row r="82" spans="1:3" s="8" customFormat="1" ht="12.75">
      <c r="A82" s="24"/>
      <c r="B82" s="23"/>
      <c r="C82" s="54"/>
    </row>
    <row r="83" spans="1:3" s="8" customFormat="1" ht="12.75">
      <c r="A83" s="24"/>
      <c r="B83" s="23"/>
      <c r="C83" s="54"/>
    </row>
    <row r="84" spans="1:3" s="8" customFormat="1" ht="12.75">
      <c r="A84" s="24"/>
      <c r="B84" s="23"/>
      <c r="C84" s="54"/>
    </row>
    <row r="85" spans="1:3" s="8" customFormat="1" ht="12.75">
      <c r="A85" s="24"/>
      <c r="B85" s="23"/>
      <c r="C85" s="54"/>
    </row>
    <row r="86" spans="1:3" s="8" customFormat="1" ht="12.75">
      <c r="A86" s="24"/>
      <c r="B86" s="23"/>
      <c r="C86" s="54"/>
    </row>
    <row r="87" spans="1:3" s="8" customFormat="1" ht="12.75">
      <c r="A87" s="24"/>
      <c r="B87" s="23"/>
      <c r="C87" s="54"/>
    </row>
    <row r="88" spans="1:3" s="8" customFormat="1" ht="12.75">
      <c r="A88" s="24"/>
      <c r="B88" s="23"/>
      <c r="C88" s="54"/>
    </row>
    <row r="89" spans="1:3" s="8" customFormat="1" ht="12.75">
      <c r="A89" s="24"/>
      <c r="B89" s="23"/>
      <c r="C89" s="54"/>
    </row>
    <row r="90" spans="1:3" s="8" customFormat="1" ht="12.75">
      <c r="A90" s="24"/>
      <c r="B90" s="23"/>
      <c r="C90" s="54"/>
    </row>
    <row r="91" spans="1:3" s="8" customFormat="1" ht="12.75">
      <c r="A91" s="24"/>
      <c r="B91" s="23"/>
      <c r="C91" s="54"/>
    </row>
    <row r="92" spans="1:3" s="8" customFormat="1" ht="12.75">
      <c r="A92" s="24"/>
      <c r="B92" s="23"/>
      <c r="C92" s="54"/>
    </row>
    <row r="93" spans="1:3" s="8" customFormat="1" ht="12.75">
      <c r="A93" s="24"/>
      <c r="B93" s="23"/>
      <c r="C93" s="54"/>
    </row>
    <row r="94" spans="1:3" s="8" customFormat="1" ht="12.75">
      <c r="A94" s="24"/>
      <c r="B94" s="23"/>
      <c r="C94" s="54"/>
    </row>
    <row r="95" spans="1:3" s="8" customFormat="1" ht="12.75">
      <c r="A95" s="24"/>
      <c r="B95" s="23"/>
      <c r="C95" s="54"/>
    </row>
    <row r="96" spans="1:3" s="8" customFormat="1" ht="12.75">
      <c r="A96" s="24"/>
      <c r="B96" s="23"/>
      <c r="C96" s="54"/>
    </row>
    <row r="97" spans="1:3" s="8" customFormat="1" ht="12.75">
      <c r="A97" s="24"/>
      <c r="B97" s="23"/>
      <c r="C97" s="54"/>
    </row>
    <row r="98" spans="1:3" s="8" customFormat="1" ht="12.75">
      <c r="A98" s="24"/>
      <c r="B98" s="23"/>
      <c r="C98" s="54"/>
    </row>
    <row r="99" spans="1:3" s="8" customFormat="1" ht="12.75">
      <c r="A99" s="24"/>
      <c r="B99" s="23"/>
      <c r="C99" s="54"/>
    </row>
    <row r="100" spans="1:3" s="8" customFormat="1" ht="12.75">
      <c r="A100" s="24"/>
      <c r="B100" s="23"/>
      <c r="C100" s="54"/>
    </row>
    <row r="101" spans="1:3" s="8" customFormat="1" ht="12.75">
      <c r="A101" s="24"/>
      <c r="B101" s="23"/>
      <c r="C101" s="54"/>
    </row>
    <row r="102" spans="1:3" s="8" customFormat="1" ht="12.75">
      <c r="A102" s="24"/>
      <c r="B102" s="23"/>
      <c r="C102" s="54"/>
    </row>
    <row r="103" spans="1:3" s="8" customFormat="1" ht="12.75">
      <c r="A103" s="24"/>
      <c r="B103" s="23"/>
      <c r="C103" s="54"/>
    </row>
    <row r="104" spans="1:3" s="8" customFormat="1" ht="12.75">
      <c r="A104" s="24"/>
      <c r="B104" s="23"/>
      <c r="C104" s="54"/>
    </row>
    <row r="105" spans="1:3" s="8" customFormat="1" ht="12.75">
      <c r="A105" s="24"/>
      <c r="B105" s="23"/>
      <c r="C105" s="54"/>
    </row>
    <row r="106" spans="1:3" s="8" customFormat="1" ht="12.75">
      <c r="A106" s="24"/>
      <c r="B106" s="23"/>
      <c r="C106" s="54"/>
    </row>
    <row r="107" spans="1:3" s="8" customFormat="1" ht="12.75">
      <c r="A107" s="24"/>
      <c r="B107" s="23"/>
      <c r="C107" s="54"/>
    </row>
    <row r="108" spans="1:3" s="8" customFormat="1" ht="12.75">
      <c r="A108" s="24"/>
      <c r="B108" s="23"/>
      <c r="C108" s="54"/>
    </row>
    <row r="109" spans="1:3" s="8" customFormat="1" ht="12.75">
      <c r="A109" s="24"/>
      <c r="B109" s="23"/>
      <c r="C109" s="54"/>
    </row>
    <row r="110" spans="1:3" s="8" customFormat="1" ht="12.75">
      <c r="A110" s="24"/>
      <c r="B110" s="23"/>
      <c r="C110" s="54"/>
    </row>
    <row r="111" spans="1:3" s="8" customFormat="1" ht="12.75">
      <c r="A111" s="24"/>
      <c r="B111" s="23"/>
      <c r="C111" s="54"/>
    </row>
    <row r="112" spans="1:3" s="8" customFormat="1" ht="12.75">
      <c r="A112" s="24"/>
      <c r="B112" s="23"/>
      <c r="C112" s="54"/>
    </row>
    <row r="113" spans="1:3" s="8" customFormat="1" ht="12.75">
      <c r="A113" s="24"/>
      <c r="B113" s="23"/>
      <c r="C113" s="54"/>
    </row>
    <row r="114" spans="1:3" s="8" customFormat="1" ht="12.75">
      <c r="A114" s="24"/>
      <c r="B114" s="23"/>
      <c r="C114" s="54"/>
    </row>
    <row r="115" spans="1:3" s="8" customFormat="1" ht="12.75">
      <c r="A115" s="24"/>
      <c r="B115" s="23"/>
      <c r="C115" s="54"/>
    </row>
    <row r="116" spans="1:3" s="8" customFormat="1" ht="12.75">
      <c r="A116" s="24"/>
      <c r="B116" s="23"/>
      <c r="C116" s="54"/>
    </row>
    <row r="117" spans="1:3" s="8" customFormat="1" ht="12.75">
      <c r="A117" s="24"/>
      <c r="B117" s="23"/>
      <c r="C117" s="54"/>
    </row>
    <row r="118" spans="1:3" s="8" customFormat="1" ht="12.75">
      <c r="A118" s="24"/>
      <c r="B118" s="23"/>
      <c r="C118" s="54"/>
    </row>
    <row r="119" spans="1:3" s="8" customFormat="1" ht="12.75">
      <c r="A119" s="24"/>
      <c r="B119" s="23"/>
      <c r="C119" s="54"/>
    </row>
    <row r="120" spans="1:3" s="8" customFormat="1" ht="12.75">
      <c r="A120" s="24"/>
      <c r="B120" s="23"/>
      <c r="C120" s="54"/>
    </row>
    <row r="121" spans="1:3" s="8" customFormat="1" ht="12.75">
      <c r="A121" s="24"/>
      <c r="B121" s="23"/>
      <c r="C121" s="54"/>
    </row>
    <row r="122" spans="1:3" s="8" customFormat="1" ht="12.75">
      <c r="A122" s="24"/>
      <c r="B122" s="23"/>
      <c r="C122" s="54"/>
    </row>
    <row r="123" spans="1:3" s="8" customFormat="1" ht="12.75">
      <c r="A123" s="24"/>
      <c r="B123" s="23"/>
      <c r="C123" s="54"/>
    </row>
    <row r="124" spans="1:3" s="8" customFormat="1" ht="12.75">
      <c r="A124" s="24"/>
      <c r="B124" s="23"/>
      <c r="C124" s="54"/>
    </row>
    <row r="125" spans="1:3" s="8" customFormat="1" ht="12.75">
      <c r="A125" s="24"/>
      <c r="B125" s="23"/>
      <c r="C125" s="54"/>
    </row>
    <row r="126" spans="1:3" s="8" customFormat="1" ht="12.75">
      <c r="A126" s="24"/>
      <c r="B126" s="23"/>
      <c r="C126" s="54"/>
    </row>
    <row r="127" spans="1:3" s="8" customFormat="1" ht="12.75">
      <c r="A127" s="24"/>
      <c r="B127" s="23"/>
      <c r="C127" s="54"/>
    </row>
    <row r="128" spans="1:3" s="8" customFormat="1" ht="12.75">
      <c r="A128" s="24"/>
      <c r="B128" s="23"/>
      <c r="C128" s="54"/>
    </row>
    <row r="129" spans="1:3" s="8" customFormat="1" ht="12.75">
      <c r="A129" s="24"/>
      <c r="B129" s="23"/>
      <c r="C129" s="54"/>
    </row>
    <row r="130" spans="1:3" s="8" customFormat="1" ht="12.75">
      <c r="A130" s="24"/>
      <c r="B130" s="23"/>
      <c r="C130" s="54"/>
    </row>
    <row r="131" spans="1:3" s="8" customFormat="1" ht="12.75">
      <c r="A131" s="24"/>
      <c r="B131" s="23"/>
      <c r="C131" s="54"/>
    </row>
    <row r="132" spans="1:3" s="8" customFormat="1" ht="12.75">
      <c r="A132" s="24"/>
      <c r="B132" s="23"/>
      <c r="C132" s="54"/>
    </row>
    <row r="133" spans="1:3" s="8" customFormat="1" ht="12.75">
      <c r="A133" s="24"/>
      <c r="B133" s="23"/>
      <c r="C133" s="54"/>
    </row>
    <row r="134" spans="1:3" s="8" customFormat="1" ht="12.75">
      <c r="A134" s="24"/>
      <c r="B134" s="23"/>
      <c r="C134" s="54"/>
    </row>
    <row r="135" spans="1:3" s="8" customFormat="1" ht="12.75">
      <c r="A135" s="24"/>
      <c r="B135" s="23"/>
      <c r="C135" s="54"/>
    </row>
    <row r="136" spans="1:3" s="8" customFormat="1" ht="12.75">
      <c r="A136" s="24"/>
      <c r="B136" s="23"/>
      <c r="C136" s="54"/>
    </row>
    <row r="137" spans="1:3" s="8" customFormat="1" ht="12.75">
      <c r="A137" s="24"/>
      <c r="B137" s="23"/>
      <c r="C137" s="54"/>
    </row>
    <row r="138" spans="1:3" s="8" customFormat="1" ht="12.75">
      <c r="A138" s="24"/>
      <c r="B138" s="23"/>
      <c r="C138" s="54"/>
    </row>
    <row r="139" spans="1:3" s="8" customFormat="1" ht="12.75">
      <c r="A139" s="24"/>
      <c r="B139" s="23"/>
      <c r="C139" s="54"/>
    </row>
    <row r="140" spans="1:3" s="8" customFormat="1" ht="12.75">
      <c r="A140" s="24"/>
      <c r="B140" s="23"/>
      <c r="C140" s="54"/>
    </row>
    <row r="141" spans="1:3" s="8" customFormat="1" ht="12.75">
      <c r="A141" s="24"/>
      <c r="B141" s="23"/>
      <c r="C141" s="54"/>
    </row>
    <row r="142" spans="1:3" s="8" customFormat="1" ht="12.75">
      <c r="A142" s="24"/>
      <c r="B142" s="23"/>
      <c r="C142" s="54"/>
    </row>
    <row r="143" spans="1:3" s="8" customFormat="1" ht="12.75">
      <c r="A143" s="24"/>
      <c r="B143" s="23"/>
      <c r="C143" s="54"/>
    </row>
    <row r="144" spans="1:3" s="8" customFormat="1" ht="12.75">
      <c r="A144" s="24"/>
      <c r="B144" s="23"/>
      <c r="C144" s="54"/>
    </row>
    <row r="145" spans="1:3" s="8" customFormat="1" ht="12.75">
      <c r="A145" s="24"/>
      <c r="B145" s="23"/>
      <c r="C145" s="54"/>
    </row>
    <row r="146" spans="1:3" s="8" customFormat="1" ht="12.75">
      <c r="A146" s="24"/>
      <c r="B146" s="23"/>
      <c r="C146" s="54"/>
    </row>
    <row r="147" spans="1:3" s="8" customFormat="1" ht="12.75">
      <c r="A147" s="24"/>
      <c r="B147" s="23"/>
      <c r="C147" s="54"/>
    </row>
    <row r="148" spans="1:3" s="8" customFormat="1" ht="12.75">
      <c r="A148" s="24"/>
      <c r="B148" s="23"/>
      <c r="C148" s="54"/>
    </row>
    <row r="149" spans="1:3" s="8" customFormat="1" ht="12.75">
      <c r="A149" s="24"/>
      <c r="B149" s="23"/>
      <c r="C149" s="54"/>
    </row>
    <row r="150" spans="1:3" s="8" customFormat="1" ht="12.75">
      <c r="A150" s="24"/>
      <c r="B150" s="23"/>
      <c r="C150" s="54"/>
    </row>
    <row r="151" spans="1:3" s="8" customFormat="1" ht="12.75">
      <c r="A151" s="24"/>
      <c r="B151" s="23"/>
      <c r="C151" s="54"/>
    </row>
    <row r="152" spans="1:3" s="8" customFormat="1" ht="12.75">
      <c r="A152" s="24"/>
      <c r="B152" s="23"/>
      <c r="C152" s="54"/>
    </row>
    <row r="153" spans="1:3" s="8" customFormat="1" ht="12.75">
      <c r="A153" s="24"/>
      <c r="B153" s="23"/>
      <c r="C153" s="54"/>
    </row>
    <row r="154" spans="1:3" s="8" customFormat="1" ht="12.75">
      <c r="A154" s="24"/>
      <c r="B154" s="23"/>
      <c r="C154" s="54"/>
    </row>
    <row r="155" spans="1:3" s="8" customFormat="1" ht="12.75">
      <c r="A155" s="24"/>
      <c r="B155" s="23"/>
      <c r="C155" s="54"/>
    </row>
    <row r="156" spans="1:3" s="8" customFormat="1" ht="12.75">
      <c r="A156" s="24"/>
      <c r="B156" s="23"/>
      <c r="C156" s="54"/>
    </row>
    <row r="157" spans="1:3" s="8" customFormat="1" ht="12.75">
      <c r="A157" s="24"/>
      <c r="B157" s="23"/>
      <c r="C157" s="54"/>
    </row>
    <row r="158" spans="1:3" s="8" customFormat="1" ht="12.75">
      <c r="A158" s="24"/>
      <c r="B158" s="23"/>
      <c r="C158" s="54"/>
    </row>
    <row r="159" spans="1:3" s="8" customFormat="1" ht="12.75">
      <c r="A159" s="24"/>
      <c r="B159" s="23"/>
      <c r="C159" s="54"/>
    </row>
    <row r="160" spans="1:3" s="8" customFormat="1" ht="12.75">
      <c r="A160" s="24"/>
      <c r="B160" s="23"/>
      <c r="C160" s="54"/>
    </row>
    <row r="161" spans="1:3" s="8" customFormat="1" ht="12.75">
      <c r="A161" s="24"/>
      <c r="B161" s="23"/>
      <c r="C161" s="54"/>
    </row>
    <row r="162" spans="1:3" s="8" customFormat="1" ht="12.75">
      <c r="A162" s="24"/>
      <c r="B162" s="23"/>
      <c r="C162" s="54"/>
    </row>
    <row r="163" spans="1:3" s="8" customFormat="1" ht="12.75">
      <c r="A163" s="24"/>
      <c r="B163" s="23"/>
      <c r="C163" s="54"/>
    </row>
    <row r="164" spans="1:3" s="8" customFormat="1" ht="12.75">
      <c r="A164" s="24"/>
      <c r="B164" s="23"/>
      <c r="C164" s="54"/>
    </row>
    <row r="165" spans="1:3" s="8" customFormat="1" ht="12.75">
      <c r="A165" s="24"/>
      <c r="B165" s="23"/>
      <c r="C165" s="54"/>
    </row>
    <row r="166" spans="1:3" s="8" customFormat="1" ht="12.75">
      <c r="A166" s="24"/>
      <c r="B166" s="23"/>
      <c r="C166" s="54"/>
    </row>
    <row r="167" spans="1:3" s="8" customFormat="1" ht="12.75">
      <c r="A167" s="24"/>
      <c r="B167" s="23"/>
      <c r="C167" s="54"/>
    </row>
    <row r="168" spans="1:3" s="8" customFormat="1" ht="12.75">
      <c r="A168" s="24"/>
      <c r="B168" s="23"/>
      <c r="C168" s="54"/>
    </row>
    <row r="169" spans="1:3" s="8" customFormat="1" ht="12.75">
      <c r="A169" s="24"/>
      <c r="B169" s="23"/>
      <c r="C169" s="54"/>
    </row>
    <row r="170" spans="1:3" s="8" customFormat="1" ht="12.75">
      <c r="A170" s="24"/>
      <c r="B170" s="23"/>
      <c r="C170" s="54"/>
    </row>
  </sheetData>
  <sheetProtection/>
  <mergeCells count="5">
    <mergeCell ref="B2:C2"/>
    <mergeCell ref="A6:A8"/>
    <mergeCell ref="B6:B8"/>
    <mergeCell ref="A4:C5"/>
    <mergeCell ref="C7:C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0"/>
  <sheetViews>
    <sheetView tabSelected="1" view="pageBreakPreview" zoomScale="120" zoomScaleNormal="120" zoomScaleSheetLayoutView="120" zoomScalePageLayoutView="0" workbookViewId="0" topLeftCell="A263">
      <selection activeCell="E273" sqref="E273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11.75390625" style="127" customWidth="1"/>
    <col min="4" max="4" width="5.00390625" style="0" customWidth="1"/>
    <col min="5" max="5" width="54.625" style="4" customWidth="1"/>
    <col min="6" max="6" width="15.375" style="158" customWidth="1"/>
    <col min="7" max="7" width="11.25390625" style="0" bestFit="1" customWidth="1"/>
  </cols>
  <sheetData>
    <row r="1" spans="1:6" ht="172.5" customHeight="1">
      <c r="A1" s="3"/>
      <c r="B1" s="3"/>
      <c r="C1" s="125"/>
      <c r="D1" s="3"/>
      <c r="E1" s="73"/>
      <c r="F1" s="138" t="s">
        <v>246</v>
      </c>
    </row>
    <row r="2" spans="1:9" ht="30" customHeight="1">
      <c r="A2" s="15"/>
      <c r="B2" s="15"/>
      <c r="C2" s="11"/>
      <c r="D2" s="15"/>
      <c r="E2" s="72"/>
      <c r="F2" s="154"/>
      <c r="G2" s="1"/>
      <c r="H2" s="1"/>
      <c r="I2" s="1"/>
    </row>
    <row r="3" spans="1:9" ht="12.75">
      <c r="A3" s="176" t="s">
        <v>256</v>
      </c>
      <c r="B3" s="176"/>
      <c r="C3" s="176"/>
      <c r="D3" s="176"/>
      <c r="E3" s="176"/>
      <c r="F3" s="176"/>
      <c r="G3" s="2"/>
      <c r="H3" s="2"/>
      <c r="I3" s="2"/>
    </row>
    <row r="4" spans="1:6" ht="12.75">
      <c r="A4" s="176"/>
      <c r="B4" s="176"/>
      <c r="C4" s="176"/>
      <c r="D4" s="176"/>
      <c r="E4" s="176"/>
      <c r="F4" s="176"/>
    </row>
    <row r="5" spans="1:6" ht="12.75">
      <c r="A5" s="172" t="s">
        <v>472</v>
      </c>
      <c r="B5" s="172" t="s">
        <v>473</v>
      </c>
      <c r="C5" s="169" t="s">
        <v>474</v>
      </c>
      <c r="D5" s="172" t="s">
        <v>475</v>
      </c>
      <c r="E5" s="174" t="s">
        <v>476</v>
      </c>
      <c r="F5" s="155" t="s">
        <v>477</v>
      </c>
    </row>
    <row r="6" spans="1:6" ht="12.75">
      <c r="A6" s="173"/>
      <c r="B6" s="173"/>
      <c r="C6" s="170"/>
      <c r="D6" s="173"/>
      <c r="E6" s="175"/>
      <c r="F6" s="177" t="s">
        <v>702</v>
      </c>
    </row>
    <row r="7" spans="1:6" ht="12.75">
      <c r="A7" s="173"/>
      <c r="B7" s="173"/>
      <c r="C7" s="171"/>
      <c r="D7" s="173"/>
      <c r="E7" s="175"/>
      <c r="F7" s="178"/>
    </row>
    <row r="8" spans="1:6" s="5" customFormat="1" ht="12.75">
      <c r="A8" s="56"/>
      <c r="B8" s="56"/>
      <c r="C8" s="126"/>
      <c r="D8" s="56"/>
      <c r="E8" s="57" t="s">
        <v>541</v>
      </c>
      <c r="F8" s="75">
        <f>F9+F236+F309+F342+F500+F620+F298+F27</f>
        <v>265115.3</v>
      </c>
    </row>
    <row r="9" spans="1:6" ht="12.75">
      <c r="A9" s="18" t="s">
        <v>644</v>
      </c>
      <c r="B9" s="18"/>
      <c r="C9" s="40"/>
      <c r="D9" s="18"/>
      <c r="E9" s="33" t="s">
        <v>645</v>
      </c>
      <c r="F9" s="140">
        <f>F10+F20</f>
        <v>18</v>
      </c>
    </row>
    <row r="10" spans="1:6" s="5" customFormat="1" ht="12.75">
      <c r="A10" s="18" t="s">
        <v>644</v>
      </c>
      <c r="B10" s="18" t="s">
        <v>480</v>
      </c>
      <c r="C10" s="40"/>
      <c r="D10" s="18"/>
      <c r="E10" s="33" t="s">
        <v>487</v>
      </c>
      <c r="F10" s="140">
        <f aca="true" t="shared" si="0" ref="F10:F15">F11</f>
        <v>15</v>
      </c>
    </row>
    <row r="11" spans="1:6" s="5" customFormat="1" ht="22.5">
      <c r="A11" s="58" t="s">
        <v>644</v>
      </c>
      <c r="B11" s="58" t="s">
        <v>478</v>
      </c>
      <c r="C11" s="64"/>
      <c r="D11" s="59"/>
      <c r="E11" s="36" t="s">
        <v>544</v>
      </c>
      <c r="F11" s="156">
        <f t="shared" si="0"/>
        <v>15</v>
      </c>
    </row>
    <row r="12" spans="1:6" s="5" customFormat="1" ht="12.75">
      <c r="A12" s="19" t="s">
        <v>644</v>
      </c>
      <c r="B12" s="19" t="s">
        <v>478</v>
      </c>
      <c r="C12" s="43" t="s">
        <v>262</v>
      </c>
      <c r="D12" s="61"/>
      <c r="E12" s="34" t="s">
        <v>655</v>
      </c>
      <c r="F12" s="149">
        <f t="shared" si="0"/>
        <v>15</v>
      </c>
    </row>
    <row r="13" spans="1:6" s="5" customFormat="1" ht="12.75">
      <c r="A13" s="19" t="s">
        <v>644</v>
      </c>
      <c r="B13" s="19" t="s">
        <v>478</v>
      </c>
      <c r="C13" s="43" t="s">
        <v>261</v>
      </c>
      <c r="D13" s="61"/>
      <c r="E13" s="34" t="s">
        <v>701</v>
      </c>
      <c r="F13" s="149">
        <f t="shared" si="0"/>
        <v>15</v>
      </c>
    </row>
    <row r="14" spans="1:6" s="5" customFormat="1" ht="12.75">
      <c r="A14" s="10" t="s">
        <v>644</v>
      </c>
      <c r="B14" s="10" t="s">
        <v>478</v>
      </c>
      <c r="C14" s="43" t="s">
        <v>263</v>
      </c>
      <c r="D14" s="61"/>
      <c r="E14" s="34" t="s">
        <v>264</v>
      </c>
      <c r="F14" s="149">
        <f t="shared" si="0"/>
        <v>15</v>
      </c>
    </row>
    <row r="15" spans="1:6" ht="22.5">
      <c r="A15" s="10" t="s">
        <v>644</v>
      </c>
      <c r="B15" s="10" t="s">
        <v>478</v>
      </c>
      <c r="C15" s="43" t="s">
        <v>525</v>
      </c>
      <c r="D15" s="10"/>
      <c r="E15" s="35" t="s">
        <v>524</v>
      </c>
      <c r="F15" s="142">
        <f t="shared" si="0"/>
        <v>15</v>
      </c>
    </row>
    <row r="16" spans="1:6" ht="22.5">
      <c r="A16" s="10" t="s">
        <v>644</v>
      </c>
      <c r="B16" s="10" t="s">
        <v>478</v>
      </c>
      <c r="C16" s="43" t="s">
        <v>526</v>
      </c>
      <c r="D16" s="10"/>
      <c r="E16" s="35" t="s">
        <v>265</v>
      </c>
      <c r="F16" s="142">
        <f>F17+F18+F19</f>
        <v>15</v>
      </c>
    </row>
    <row r="17" spans="1:7" ht="45">
      <c r="A17" s="19" t="s">
        <v>644</v>
      </c>
      <c r="B17" s="19" t="s">
        <v>478</v>
      </c>
      <c r="C17" s="43" t="s">
        <v>526</v>
      </c>
      <c r="D17" s="10" t="s">
        <v>580</v>
      </c>
      <c r="E17" s="35" t="s">
        <v>581</v>
      </c>
      <c r="F17" s="142">
        <v>10.8</v>
      </c>
      <c r="G17">
        <v>10.8</v>
      </c>
    </row>
    <row r="18" spans="1:6" ht="0.75" customHeight="1">
      <c r="A18" s="19" t="s">
        <v>644</v>
      </c>
      <c r="B18" s="19" t="s">
        <v>478</v>
      </c>
      <c r="C18" s="43" t="s">
        <v>526</v>
      </c>
      <c r="D18" s="10" t="s">
        <v>582</v>
      </c>
      <c r="E18" s="35" t="s">
        <v>583</v>
      </c>
      <c r="F18" s="142"/>
    </row>
    <row r="19" spans="1:7" ht="12.75">
      <c r="A19" s="19" t="s">
        <v>644</v>
      </c>
      <c r="B19" s="19" t="s">
        <v>478</v>
      </c>
      <c r="C19" s="43" t="s">
        <v>526</v>
      </c>
      <c r="D19" s="10" t="s">
        <v>646</v>
      </c>
      <c r="E19" s="34" t="s">
        <v>647</v>
      </c>
      <c r="F19" s="142">
        <v>4.2</v>
      </c>
      <c r="G19">
        <v>4.2</v>
      </c>
    </row>
    <row r="20" spans="1:6" s="5" customFormat="1" ht="33.75">
      <c r="A20" s="58" t="s">
        <v>644</v>
      </c>
      <c r="B20" s="58" t="s">
        <v>527</v>
      </c>
      <c r="C20" s="64"/>
      <c r="D20" s="58"/>
      <c r="E20" s="36" t="s">
        <v>528</v>
      </c>
      <c r="F20" s="140">
        <f aca="true" t="shared" si="1" ref="F20:F25">F21</f>
        <v>3</v>
      </c>
    </row>
    <row r="21" spans="1:6" s="5" customFormat="1" ht="12.75">
      <c r="A21" s="19" t="s">
        <v>644</v>
      </c>
      <c r="B21" s="19" t="s">
        <v>527</v>
      </c>
      <c r="C21" s="43" t="s">
        <v>262</v>
      </c>
      <c r="D21" s="61"/>
      <c r="E21" s="34" t="s">
        <v>655</v>
      </c>
      <c r="F21" s="142">
        <f t="shared" si="1"/>
        <v>3</v>
      </c>
    </row>
    <row r="22" spans="1:6" ht="12.75">
      <c r="A22" s="19" t="s">
        <v>644</v>
      </c>
      <c r="B22" s="19" t="s">
        <v>527</v>
      </c>
      <c r="C22" s="42" t="s">
        <v>261</v>
      </c>
      <c r="D22" s="10"/>
      <c r="E22" s="34" t="s">
        <v>701</v>
      </c>
      <c r="F22" s="142">
        <f t="shared" si="1"/>
        <v>3</v>
      </c>
    </row>
    <row r="23" spans="1:6" ht="12.75">
      <c r="A23" s="19" t="s">
        <v>644</v>
      </c>
      <c r="B23" s="19" t="s">
        <v>527</v>
      </c>
      <c r="C23" s="42" t="s">
        <v>263</v>
      </c>
      <c r="D23" s="10"/>
      <c r="E23" s="34" t="s">
        <v>264</v>
      </c>
      <c r="F23" s="142">
        <f t="shared" si="1"/>
        <v>3</v>
      </c>
    </row>
    <row r="24" spans="1:6" ht="33.75">
      <c r="A24" s="19" t="s">
        <v>644</v>
      </c>
      <c r="B24" s="19" t="s">
        <v>527</v>
      </c>
      <c r="C24" s="42" t="s">
        <v>243</v>
      </c>
      <c r="D24" s="10"/>
      <c r="E24" s="34" t="s">
        <v>520</v>
      </c>
      <c r="F24" s="142">
        <f t="shared" si="1"/>
        <v>3</v>
      </c>
    </row>
    <row r="25" spans="1:6" ht="22.5">
      <c r="A25" s="19" t="s">
        <v>644</v>
      </c>
      <c r="B25" s="19" t="s">
        <v>527</v>
      </c>
      <c r="C25" s="42" t="s">
        <v>244</v>
      </c>
      <c r="D25" s="10"/>
      <c r="E25" s="35" t="s">
        <v>265</v>
      </c>
      <c r="F25" s="142">
        <f t="shared" si="1"/>
        <v>3</v>
      </c>
    </row>
    <row r="26" spans="1:7" ht="12.75">
      <c r="A26" s="19" t="s">
        <v>644</v>
      </c>
      <c r="B26" s="19" t="s">
        <v>527</v>
      </c>
      <c r="C26" s="42" t="s">
        <v>244</v>
      </c>
      <c r="D26" s="10" t="s">
        <v>646</v>
      </c>
      <c r="E26" s="34" t="s">
        <v>647</v>
      </c>
      <c r="F26" s="142">
        <v>3</v>
      </c>
      <c r="G26">
        <v>3</v>
      </c>
    </row>
    <row r="27" spans="1:6" ht="12.75">
      <c r="A27" s="18">
        <v>501</v>
      </c>
      <c r="B27" s="18"/>
      <c r="C27" s="40"/>
      <c r="D27" s="18"/>
      <c r="E27" s="33" t="s">
        <v>540</v>
      </c>
      <c r="F27" s="140">
        <f>F28+F95+F132+F157+F166+F227+F218</f>
        <v>49236.9</v>
      </c>
    </row>
    <row r="28" spans="1:6" ht="12.75">
      <c r="A28" s="18" t="s">
        <v>479</v>
      </c>
      <c r="B28" s="18" t="s">
        <v>480</v>
      </c>
      <c r="C28" s="40"/>
      <c r="D28" s="18"/>
      <c r="E28" s="33" t="s">
        <v>487</v>
      </c>
      <c r="F28" s="140">
        <f>F29+F73+F80+F58+F66</f>
        <v>18510.1</v>
      </c>
    </row>
    <row r="29" spans="1:6" s="5" customFormat="1" ht="33.75">
      <c r="A29" s="58" t="s">
        <v>479</v>
      </c>
      <c r="B29" s="58" t="s">
        <v>481</v>
      </c>
      <c r="C29" s="64"/>
      <c r="D29" s="59"/>
      <c r="E29" s="36" t="s">
        <v>251</v>
      </c>
      <c r="F29" s="156">
        <f>F30</f>
        <v>18021.699999999997</v>
      </c>
    </row>
    <row r="30" spans="1:6" ht="22.5">
      <c r="A30" s="10" t="s">
        <v>479</v>
      </c>
      <c r="B30" s="10" t="s">
        <v>481</v>
      </c>
      <c r="C30" s="42" t="s">
        <v>266</v>
      </c>
      <c r="D30" s="10"/>
      <c r="E30" s="35" t="s">
        <v>656</v>
      </c>
      <c r="F30" s="145">
        <f>F31</f>
        <v>18021.699999999997</v>
      </c>
    </row>
    <row r="31" spans="1:6" ht="12.75">
      <c r="A31" s="10" t="s">
        <v>479</v>
      </c>
      <c r="B31" s="10" t="s">
        <v>481</v>
      </c>
      <c r="C31" s="42" t="s">
        <v>267</v>
      </c>
      <c r="D31" s="10"/>
      <c r="E31" s="47" t="s">
        <v>701</v>
      </c>
      <c r="F31" s="145">
        <f>F32</f>
        <v>18021.699999999997</v>
      </c>
    </row>
    <row r="32" spans="1:6" ht="22.5">
      <c r="A32" s="10" t="s">
        <v>479</v>
      </c>
      <c r="B32" s="10" t="s">
        <v>481</v>
      </c>
      <c r="C32" s="42" t="s">
        <v>268</v>
      </c>
      <c r="D32" s="10"/>
      <c r="E32" s="47" t="s">
        <v>6</v>
      </c>
      <c r="F32" s="145">
        <f>F33+F47+F52</f>
        <v>18021.699999999997</v>
      </c>
    </row>
    <row r="33" spans="1:6" ht="12.75">
      <c r="A33" s="10" t="s">
        <v>479</v>
      </c>
      <c r="B33" s="10" t="s">
        <v>481</v>
      </c>
      <c r="C33" s="42" t="s">
        <v>269</v>
      </c>
      <c r="D33" s="10"/>
      <c r="E33" s="34" t="s">
        <v>264</v>
      </c>
      <c r="F33" s="145">
        <f>F34+F44+F39</f>
        <v>17577.899999999998</v>
      </c>
    </row>
    <row r="34" spans="1:6" ht="22.5">
      <c r="A34" s="10" t="s">
        <v>479</v>
      </c>
      <c r="B34" s="10" t="s">
        <v>481</v>
      </c>
      <c r="C34" s="42" t="s">
        <v>585</v>
      </c>
      <c r="D34" s="10"/>
      <c r="E34" s="34" t="s">
        <v>586</v>
      </c>
      <c r="F34" s="145">
        <f>F35</f>
        <v>15818.2</v>
      </c>
    </row>
    <row r="35" spans="1:6" ht="12.75">
      <c r="A35" s="10" t="s">
        <v>479</v>
      </c>
      <c r="B35" s="10" t="s">
        <v>481</v>
      </c>
      <c r="C35" s="42" t="s">
        <v>587</v>
      </c>
      <c r="D35" s="10"/>
      <c r="E35" s="34" t="s">
        <v>270</v>
      </c>
      <c r="F35" s="145">
        <f>F36+F37+F38</f>
        <v>15818.2</v>
      </c>
    </row>
    <row r="36" spans="1:6" ht="45">
      <c r="A36" s="10" t="s">
        <v>479</v>
      </c>
      <c r="B36" s="10" t="s">
        <v>481</v>
      </c>
      <c r="C36" s="42" t="s">
        <v>587</v>
      </c>
      <c r="D36" s="10" t="s">
        <v>580</v>
      </c>
      <c r="E36" s="35" t="s">
        <v>581</v>
      </c>
      <c r="F36" s="142">
        <v>12450</v>
      </c>
    </row>
    <row r="37" spans="1:6" ht="22.5">
      <c r="A37" s="10" t="s">
        <v>479</v>
      </c>
      <c r="B37" s="10" t="s">
        <v>481</v>
      </c>
      <c r="C37" s="42" t="s">
        <v>587</v>
      </c>
      <c r="D37" s="10" t="s">
        <v>582</v>
      </c>
      <c r="E37" s="35" t="s">
        <v>583</v>
      </c>
      <c r="F37" s="142">
        <v>3306.2</v>
      </c>
    </row>
    <row r="38" spans="1:6" ht="12.75">
      <c r="A38" s="10" t="s">
        <v>479</v>
      </c>
      <c r="B38" s="10" t="s">
        <v>481</v>
      </c>
      <c r="C38" s="42" t="s">
        <v>587</v>
      </c>
      <c r="D38" s="10" t="s">
        <v>646</v>
      </c>
      <c r="E38" s="34" t="s">
        <v>647</v>
      </c>
      <c r="F38" s="142">
        <v>62</v>
      </c>
    </row>
    <row r="39" spans="1:6" ht="33.75">
      <c r="A39" s="10" t="s">
        <v>479</v>
      </c>
      <c r="B39" s="10" t="s">
        <v>481</v>
      </c>
      <c r="C39" s="42" t="s">
        <v>179</v>
      </c>
      <c r="D39" s="10"/>
      <c r="E39" s="34" t="s">
        <v>180</v>
      </c>
      <c r="F39" s="142">
        <f>F40</f>
        <v>592.6</v>
      </c>
    </row>
    <row r="40" spans="1:6" ht="12.75">
      <c r="A40" s="10" t="s">
        <v>479</v>
      </c>
      <c r="B40" s="10" t="s">
        <v>481</v>
      </c>
      <c r="C40" s="42" t="s">
        <v>181</v>
      </c>
      <c r="D40" s="10"/>
      <c r="E40" s="34" t="s">
        <v>270</v>
      </c>
      <c r="F40" s="142">
        <f>F42+F41+F43</f>
        <v>592.6</v>
      </c>
    </row>
    <row r="41" spans="1:7" ht="45">
      <c r="A41" s="10" t="s">
        <v>479</v>
      </c>
      <c r="B41" s="10" t="s">
        <v>481</v>
      </c>
      <c r="C41" s="42" t="s">
        <v>181</v>
      </c>
      <c r="D41" s="10" t="s">
        <v>580</v>
      </c>
      <c r="E41" s="35" t="s">
        <v>581</v>
      </c>
      <c r="F41" s="142">
        <v>453.6</v>
      </c>
      <c r="G41">
        <v>453.6</v>
      </c>
    </row>
    <row r="42" spans="1:7" ht="22.5">
      <c r="A42" s="10" t="s">
        <v>479</v>
      </c>
      <c r="B42" s="10" t="s">
        <v>481</v>
      </c>
      <c r="C42" s="42" t="s">
        <v>181</v>
      </c>
      <c r="D42" s="10" t="s">
        <v>582</v>
      </c>
      <c r="E42" s="35" t="s">
        <v>583</v>
      </c>
      <c r="F42" s="142">
        <f>139-2</f>
        <v>137</v>
      </c>
      <c r="G42">
        <v>-2</v>
      </c>
    </row>
    <row r="43" spans="1:7" ht="12.75">
      <c r="A43" s="10" t="s">
        <v>479</v>
      </c>
      <c r="B43" s="10" t="s">
        <v>481</v>
      </c>
      <c r="C43" s="42" t="s">
        <v>181</v>
      </c>
      <c r="D43" s="10" t="s">
        <v>646</v>
      </c>
      <c r="E43" s="34" t="s">
        <v>647</v>
      </c>
      <c r="F43" s="142">
        <v>2</v>
      </c>
      <c r="G43">
        <v>2</v>
      </c>
    </row>
    <row r="44" spans="1:6" ht="22.5">
      <c r="A44" s="10" t="s">
        <v>479</v>
      </c>
      <c r="B44" s="10" t="s">
        <v>481</v>
      </c>
      <c r="C44" s="42" t="s">
        <v>589</v>
      </c>
      <c r="D44" s="10"/>
      <c r="E44" s="34" t="s">
        <v>588</v>
      </c>
      <c r="F44" s="145">
        <f>F45</f>
        <v>1167.1</v>
      </c>
    </row>
    <row r="45" spans="1:6" ht="12.75">
      <c r="A45" s="10" t="s">
        <v>479</v>
      </c>
      <c r="B45" s="10" t="s">
        <v>481</v>
      </c>
      <c r="C45" s="42" t="s">
        <v>590</v>
      </c>
      <c r="D45" s="10"/>
      <c r="E45" s="34" t="s">
        <v>270</v>
      </c>
      <c r="F45" s="145">
        <f>F46</f>
        <v>1167.1</v>
      </c>
    </row>
    <row r="46" spans="1:6" ht="45">
      <c r="A46" s="10" t="s">
        <v>479</v>
      </c>
      <c r="B46" s="10" t="s">
        <v>481</v>
      </c>
      <c r="C46" s="42" t="s">
        <v>590</v>
      </c>
      <c r="D46" s="10" t="s">
        <v>580</v>
      </c>
      <c r="E46" s="35" t="s">
        <v>581</v>
      </c>
      <c r="F46" s="142">
        <v>1167.1</v>
      </c>
    </row>
    <row r="47" spans="1:6" ht="22.5">
      <c r="A47" s="10" t="s">
        <v>479</v>
      </c>
      <c r="B47" s="10" t="s">
        <v>481</v>
      </c>
      <c r="C47" s="42" t="s">
        <v>271</v>
      </c>
      <c r="D47" s="10"/>
      <c r="E47" s="46" t="s">
        <v>191</v>
      </c>
      <c r="F47" s="142">
        <f>F48</f>
        <v>114.7</v>
      </c>
    </row>
    <row r="48" spans="1:6" ht="12.75">
      <c r="A48" s="10" t="s">
        <v>479</v>
      </c>
      <c r="B48" s="10" t="s">
        <v>481</v>
      </c>
      <c r="C48" s="42" t="s">
        <v>272</v>
      </c>
      <c r="D48" s="10"/>
      <c r="E48" s="34" t="s">
        <v>264</v>
      </c>
      <c r="F48" s="142">
        <f>F49</f>
        <v>114.7</v>
      </c>
    </row>
    <row r="49" spans="1:6" ht="22.5">
      <c r="A49" s="10" t="s">
        <v>479</v>
      </c>
      <c r="B49" s="10" t="s">
        <v>481</v>
      </c>
      <c r="C49" s="42" t="s">
        <v>599</v>
      </c>
      <c r="D49" s="10"/>
      <c r="E49" s="34" t="s">
        <v>591</v>
      </c>
      <c r="F49" s="142">
        <f>F50</f>
        <v>114.7</v>
      </c>
    </row>
    <row r="50" spans="1:6" ht="12.75">
      <c r="A50" s="10" t="s">
        <v>479</v>
      </c>
      <c r="B50" s="10" t="s">
        <v>481</v>
      </c>
      <c r="C50" s="42" t="s">
        <v>600</v>
      </c>
      <c r="D50" s="10"/>
      <c r="E50" s="34" t="s">
        <v>270</v>
      </c>
      <c r="F50" s="142">
        <f>F51</f>
        <v>114.7</v>
      </c>
    </row>
    <row r="51" spans="1:6" ht="45">
      <c r="A51" s="10" t="s">
        <v>479</v>
      </c>
      <c r="B51" s="10" t="s">
        <v>481</v>
      </c>
      <c r="C51" s="42" t="s">
        <v>600</v>
      </c>
      <c r="D51" s="10" t="s">
        <v>580</v>
      </c>
      <c r="E51" s="35" t="s">
        <v>581</v>
      </c>
      <c r="F51" s="142">
        <v>114.7</v>
      </c>
    </row>
    <row r="52" spans="1:6" ht="33.75">
      <c r="A52" s="10" t="s">
        <v>479</v>
      </c>
      <c r="B52" s="10" t="s">
        <v>481</v>
      </c>
      <c r="C52" s="42" t="s">
        <v>273</v>
      </c>
      <c r="D52" s="10"/>
      <c r="E52" s="46" t="s">
        <v>604</v>
      </c>
      <c r="F52" s="142">
        <f>F53</f>
        <v>329.1</v>
      </c>
    </row>
    <row r="53" spans="1:6" ht="33" customHeight="1">
      <c r="A53" s="10" t="s">
        <v>479</v>
      </c>
      <c r="B53" s="10" t="s">
        <v>481</v>
      </c>
      <c r="C53" s="42" t="s">
        <v>601</v>
      </c>
      <c r="D53" s="10"/>
      <c r="E53" s="34" t="s">
        <v>276</v>
      </c>
      <c r="F53" s="145">
        <f>F54</f>
        <v>329.1</v>
      </c>
    </row>
    <row r="54" spans="1:6" s="9" customFormat="1" ht="33" customHeight="1">
      <c r="A54" s="10" t="s">
        <v>479</v>
      </c>
      <c r="B54" s="10" t="s">
        <v>481</v>
      </c>
      <c r="C54" s="42" t="s">
        <v>602</v>
      </c>
      <c r="D54" s="10"/>
      <c r="E54" s="34" t="s">
        <v>598</v>
      </c>
      <c r="F54" s="145">
        <f>F55</f>
        <v>329.1</v>
      </c>
    </row>
    <row r="55" spans="1:6" s="9" customFormat="1" ht="33" customHeight="1">
      <c r="A55" s="10" t="s">
        <v>479</v>
      </c>
      <c r="B55" s="10" t="s">
        <v>481</v>
      </c>
      <c r="C55" s="42" t="s">
        <v>603</v>
      </c>
      <c r="D55" s="10"/>
      <c r="E55" s="34" t="s">
        <v>277</v>
      </c>
      <c r="F55" s="145">
        <f>F56+F57</f>
        <v>329.1</v>
      </c>
    </row>
    <row r="56" spans="1:6" ht="45">
      <c r="A56" s="10" t="s">
        <v>479</v>
      </c>
      <c r="B56" s="10" t="s">
        <v>481</v>
      </c>
      <c r="C56" s="42" t="s">
        <v>603</v>
      </c>
      <c r="D56" s="10" t="s">
        <v>580</v>
      </c>
      <c r="E56" s="35" t="s">
        <v>581</v>
      </c>
      <c r="F56" s="145">
        <v>273.5</v>
      </c>
    </row>
    <row r="57" spans="1:6" ht="22.5">
      <c r="A57" s="10" t="s">
        <v>479</v>
      </c>
      <c r="B57" s="10" t="s">
        <v>481</v>
      </c>
      <c r="C57" s="42" t="s">
        <v>603</v>
      </c>
      <c r="D57" s="10" t="s">
        <v>582</v>
      </c>
      <c r="E57" s="35" t="s">
        <v>583</v>
      </c>
      <c r="F57" s="145">
        <v>55.6</v>
      </c>
    </row>
    <row r="58" spans="1:6" s="9" customFormat="1" ht="12.75">
      <c r="A58" s="18" t="s">
        <v>479</v>
      </c>
      <c r="B58" s="18" t="s">
        <v>454</v>
      </c>
      <c r="C58" s="40"/>
      <c r="D58" s="18"/>
      <c r="E58" s="66" t="s">
        <v>455</v>
      </c>
      <c r="F58" s="145">
        <f aca="true" t="shared" si="2" ref="F58:F64">F59</f>
        <v>21.4</v>
      </c>
    </row>
    <row r="59" spans="1:6" s="9" customFormat="1" ht="22.5">
      <c r="A59" s="10" t="s">
        <v>479</v>
      </c>
      <c r="B59" s="10" t="s">
        <v>454</v>
      </c>
      <c r="C59" s="42" t="s">
        <v>266</v>
      </c>
      <c r="D59" s="18"/>
      <c r="E59" s="35" t="s">
        <v>656</v>
      </c>
      <c r="F59" s="145">
        <f t="shared" si="2"/>
        <v>21.4</v>
      </c>
    </row>
    <row r="60" spans="1:6" s="9" customFormat="1" ht="12.75">
      <c r="A60" s="10" t="s">
        <v>479</v>
      </c>
      <c r="B60" s="10" t="s">
        <v>454</v>
      </c>
      <c r="C60" s="42" t="s">
        <v>267</v>
      </c>
      <c r="D60" s="18"/>
      <c r="E60" s="47" t="s">
        <v>701</v>
      </c>
      <c r="F60" s="145">
        <f t="shared" si="2"/>
        <v>21.4</v>
      </c>
    </row>
    <row r="61" spans="1:6" s="9" customFormat="1" ht="33.75">
      <c r="A61" s="10" t="s">
        <v>479</v>
      </c>
      <c r="B61" s="10" t="s">
        <v>454</v>
      </c>
      <c r="C61" s="42" t="s">
        <v>275</v>
      </c>
      <c r="D61" s="10"/>
      <c r="E61" s="76" t="s">
        <v>605</v>
      </c>
      <c r="F61" s="145">
        <f t="shared" si="2"/>
        <v>21.4</v>
      </c>
    </row>
    <row r="62" spans="1:6" s="9" customFormat="1" ht="33.75">
      <c r="A62" s="10" t="s">
        <v>479</v>
      </c>
      <c r="B62" s="10" t="s">
        <v>454</v>
      </c>
      <c r="C62" s="42" t="s">
        <v>606</v>
      </c>
      <c r="D62" s="10"/>
      <c r="E62" s="133" t="s">
        <v>607</v>
      </c>
      <c r="F62" s="145">
        <f t="shared" si="2"/>
        <v>21.4</v>
      </c>
    </row>
    <row r="63" spans="1:6" s="9" customFormat="1" ht="33.75">
      <c r="A63" s="10" t="s">
        <v>479</v>
      </c>
      <c r="B63" s="10" t="s">
        <v>454</v>
      </c>
      <c r="C63" s="42" t="s">
        <v>293</v>
      </c>
      <c r="D63" s="10"/>
      <c r="E63" s="133" t="s">
        <v>608</v>
      </c>
      <c r="F63" s="145">
        <f t="shared" si="2"/>
        <v>21.4</v>
      </c>
    </row>
    <row r="64" spans="1:6" s="9" customFormat="1" ht="22.5">
      <c r="A64" s="10" t="s">
        <v>479</v>
      </c>
      <c r="B64" s="10" t="s">
        <v>454</v>
      </c>
      <c r="C64" s="42" t="s">
        <v>294</v>
      </c>
      <c r="D64" s="10"/>
      <c r="E64" s="133" t="s">
        <v>277</v>
      </c>
      <c r="F64" s="145">
        <f t="shared" si="2"/>
        <v>21.4</v>
      </c>
    </row>
    <row r="65" spans="1:6" s="9" customFormat="1" ht="22.5">
      <c r="A65" s="19" t="s">
        <v>479</v>
      </c>
      <c r="B65" s="19" t="s">
        <v>454</v>
      </c>
      <c r="C65" s="42" t="s">
        <v>294</v>
      </c>
      <c r="D65" s="10" t="s">
        <v>582</v>
      </c>
      <c r="E65" s="35" t="s">
        <v>583</v>
      </c>
      <c r="F65" s="145">
        <v>21.4</v>
      </c>
    </row>
    <row r="66" spans="1:6" s="117" customFormat="1" ht="12.75">
      <c r="A66" s="58" t="s">
        <v>479</v>
      </c>
      <c r="B66" s="58" t="s">
        <v>278</v>
      </c>
      <c r="C66" s="40"/>
      <c r="D66" s="18"/>
      <c r="E66" s="33" t="s">
        <v>279</v>
      </c>
      <c r="F66" s="157">
        <f aca="true" t="shared" si="3" ref="F66:F71">F67</f>
        <v>90</v>
      </c>
    </row>
    <row r="67" spans="1:6" s="9" customFormat="1" ht="12.75">
      <c r="A67" s="19" t="s">
        <v>479</v>
      </c>
      <c r="B67" s="19" t="s">
        <v>278</v>
      </c>
      <c r="C67" s="42" t="s">
        <v>262</v>
      </c>
      <c r="D67" s="10"/>
      <c r="E67" s="34" t="s">
        <v>655</v>
      </c>
      <c r="F67" s="145">
        <f t="shared" si="3"/>
        <v>90</v>
      </c>
    </row>
    <row r="68" spans="1:6" s="9" customFormat="1" ht="22.5">
      <c r="A68" s="19" t="s">
        <v>479</v>
      </c>
      <c r="B68" s="19" t="s">
        <v>278</v>
      </c>
      <c r="C68" s="42" t="s">
        <v>280</v>
      </c>
      <c r="D68" s="10"/>
      <c r="E68" s="35" t="s">
        <v>281</v>
      </c>
      <c r="F68" s="145">
        <f t="shared" si="3"/>
        <v>90</v>
      </c>
    </row>
    <row r="69" spans="1:6" s="9" customFormat="1" ht="12.75">
      <c r="A69" s="19" t="s">
        <v>479</v>
      </c>
      <c r="B69" s="19" t="s">
        <v>278</v>
      </c>
      <c r="C69" s="42" t="s">
        <v>282</v>
      </c>
      <c r="D69" s="10"/>
      <c r="E69" s="34" t="s">
        <v>264</v>
      </c>
      <c r="F69" s="145">
        <f t="shared" si="3"/>
        <v>90</v>
      </c>
    </row>
    <row r="70" spans="1:6" s="9" customFormat="1" ht="22.5">
      <c r="A70" s="19" t="s">
        <v>479</v>
      </c>
      <c r="B70" s="19" t="s">
        <v>278</v>
      </c>
      <c r="C70" s="42" t="s">
        <v>442</v>
      </c>
      <c r="D70" s="10"/>
      <c r="E70" s="35" t="s">
        <v>441</v>
      </c>
      <c r="F70" s="145">
        <f t="shared" si="3"/>
        <v>90</v>
      </c>
    </row>
    <row r="71" spans="1:6" s="9" customFormat="1" ht="12.75">
      <c r="A71" s="19" t="s">
        <v>479</v>
      </c>
      <c r="B71" s="19" t="s">
        <v>278</v>
      </c>
      <c r="C71" s="42" t="s">
        <v>443</v>
      </c>
      <c r="D71" s="10"/>
      <c r="E71" s="34" t="s">
        <v>288</v>
      </c>
      <c r="F71" s="145">
        <f t="shared" si="3"/>
        <v>90</v>
      </c>
    </row>
    <row r="72" spans="1:6" s="9" customFormat="1" ht="12.75">
      <c r="A72" s="19" t="s">
        <v>479</v>
      </c>
      <c r="B72" s="19" t="s">
        <v>278</v>
      </c>
      <c r="C72" s="42" t="s">
        <v>443</v>
      </c>
      <c r="D72" s="10" t="s">
        <v>646</v>
      </c>
      <c r="E72" s="34" t="s">
        <v>647</v>
      </c>
      <c r="F72" s="145">
        <v>90</v>
      </c>
    </row>
    <row r="73" spans="1:6" s="5" customFormat="1" ht="12.75">
      <c r="A73" s="18" t="s">
        <v>479</v>
      </c>
      <c r="B73" s="18" t="s">
        <v>546</v>
      </c>
      <c r="C73" s="40"/>
      <c r="D73" s="18"/>
      <c r="E73" s="33" t="s">
        <v>489</v>
      </c>
      <c r="F73" s="140">
        <f aca="true" t="shared" si="4" ref="F73:F78">F74</f>
        <v>200</v>
      </c>
    </row>
    <row r="74" spans="1:6" s="5" customFormat="1" ht="12.75">
      <c r="A74" s="10" t="s">
        <v>479</v>
      </c>
      <c r="B74" s="10" t="s">
        <v>546</v>
      </c>
      <c r="C74" s="42" t="s">
        <v>262</v>
      </c>
      <c r="D74" s="61"/>
      <c r="E74" s="34" t="s">
        <v>655</v>
      </c>
      <c r="F74" s="142">
        <f t="shared" si="4"/>
        <v>200</v>
      </c>
    </row>
    <row r="75" spans="1:6" s="5" customFormat="1" ht="12.75">
      <c r="A75" s="10" t="s">
        <v>479</v>
      </c>
      <c r="B75" s="10" t="s">
        <v>546</v>
      </c>
      <c r="C75" s="43" t="s">
        <v>283</v>
      </c>
      <c r="D75" s="61"/>
      <c r="E75" s="35" t="s">
        <v>542</v>
      </c>
      <c r="F75" s="142">
        <f t="shared" si="4"/>
        <v>200</v>
      </c>
    </row>
    <row r="76" spans="1:6" ht="12.75">
      <c r="A76" s="10" t="s">
        <v>479</v>
      </c>
      <c r="B76" s="10" t="s">
        <v>546</v>
      </c>
      <c r="C76" s="42" t="s">
        <v>284</v>
      </c>
      <c r="D76" s="10"/>
      <c r="E76" s="34" t="s">
        <v>264</v>
      </c>
      <c r="F76" s="142">
        <f t="shared" si="4"/>
        <v>200</v>
      </c>
    </row>
    <row r="77" spans="1:6" ht="12.75">
      <c r="A77" s="10" t="s">
        <v>479</v>
      </c>
      <c r="B77" s="10" t="s">
        <v>546</v>
      </c>
      <c r="C77" s="42" t="s">
        <v>609</v>
      </c>
      <c r="D77" s="10"/>
      <c r="E77" s="35" t="s">
        <v>610</v>
      </c>
      <c r="F77" s="145">
        <f t="shared" si="4"/>
        <v>200</v>
      </c>
    </row>
    <row r="78" spans="1:6" ht="12.75">
      <c r="A78" s="10" t="s">
        <v>479</v>
      </c>
      <c r="B78" s="10" t="s">
        <v>546</v>
      </c>
      <c r="C78" s="42" t="s">
        <v>611</v>
      </c>
      <c r="D78" s="10"/>
      <c r="E78" s="34" t="s">
        <v>489</v>
      </c>
      <c r="F78" s="145">
        <f t="shared" si="4"/>
        <v>200</v>
      </c>
    </row>
    <row r="79" spans="1:6" ht="12.75">
      <c r="A79" s="10" t="s">
        <v>479</v>
      </c>
      <c r="B79" s="10" t="s">
        <v>546</v>
      </c>
      <c r="C79" s="42" t="s">
        <v>611</v>
      </c>
      <c r="D79" s="10" t="s">
        <v>646</v>
      </c>
      <c r="E79" s="34" t="s">
        <v>647</v>
      </c>
      <c r="F79" s="145">
        <v>200</v>
      </c>
    </row>
    <row r="80" spans="1:6" s="5" customFormat="1" ht="12.75">
      <c r="A80" s="18" t="s">
        <v>479</v>
      </c>
      <c r="B80" s="18" t="s">
        <v>551</v>
      </c>
      <c r="C80" s="40"/>
      <c r="D80" s="18"/>
      <c r="E80" s="33" t="s">
        <v>490</v>
      </c>
      <c r="F80" s="140">
        <f>F81</f>
        <v>177</v>
      </c>
    </row>
    <row r="81" spans="1:6" s="5" customFormat="1" ht="22.5">
      <c r="A81" s="10" t="s">
        <v>479</v>
      </c>
      <c r="B81" s="10" t="s">
        <v>551</v>
      </c>
      <c r="C81" s="42" t="s">
        <v>266</v>
      </c>
      <c r="D81" s="10"/>
      <c r="E81" s="35" t="s">
        <v>656</v>
      </c>
      <c r="F81" s="140">
        <f>F82+F89</f>
        <v>177</v>
      </c>
    </row>
    <row r="82" spans="1:6" s="5" customFormat="1" ht="33.75">
      <c r="A82" s="19" t="s">
        <v>479</v>
      </c>
      <c r="B82" s="19" t="s">
        <v>551</v>
      </c>
      <c r="C82" s="43" t="s">
        <v>285</v>
      </c>
      <c r="D82" s="19"/>
      <c r="E82" s="46" t="s">
        <v>426</v>
      </c>
      <c r="F82" s="142">
        <f>F83</f>
        <v>45</v>
      </c>
    </row>
    <row r="83" spans="1:6" s="117" customFormat="1" ht="22.5">
      <c r="A83" s="19" t="s">
        <v>479</v>
      </c>
      <c r="B83" s="19" t="s">
        <v>551</v>
      </c>
      <c r="C83" s="43" t="s">
        <v>286</v>
      </c>
      <c r="D83" s="19"/>
      <c r="E83" s="34" t="s">
        <v>410</v>
      </c>
      <c r="F83" s="142">
        <f>F84</f>
        <v>45</v>
      </c>
    </row>
    <row r="84" spans="1:6" s="117" customFormat="1" ht="12.75">
      <c r="A84" s="19" t="s">
        <v>479</v>
      </c>
      <c r="B84" s="19" t="s">
        <v>551</v>
      </c>
      <c r="C84" s="43" t="s">
        <v>287</v>
      </c>
      <c r="D84" s="19"/>
      <c r="E84" s="34" t="s">
        <v>264</v>
      </c>
      <c r="F84" s="142">
        <f>F85</f>
        <v>45</v>
      </c>
    </row>
    <row r="85" spans="1:6" s="117" customFormat="1" ht="22.5">
      <c r="A85" s="19" t="s">
        <v>479</v>
      </c>
      <c r="B85" s="19" t="s">
        <v>551</v>
      </c>
      <c r="C85" s="43" t="s">
        <v>497</v>
      </c>
      <c r="D85" s="19"/>
      <c r="E85" s="34" t="s">
        <v>499</v>
      </c>
      <c r="F85" s="142">
        <f>F86</f>
        <v>45</v>
      </c>
    </row>
    <row r="86" spans="1:6" s="117" customFormat="1" ht="12.75">
      <c r="A86" s="19" t="s">
        <v>479</v>
      </c>
      <c r="B86" s="19" t="s">
        <v>551</v>
      </c>
      <c r="C86" s="43" t="s">
        <v>498</v>
      </c>
      <c r="D86" s="19"/>
      <c r="E86" s="34" t="s">
        <v>288</v>
      </c>
      <c r="F86" s="142">
        <f>F87</f>
        <v>45</v>
      </c>
    </row>
    <row r="87" spans="1:6" s="117" customFormat="1" ht="12.75">
      <c r="A87" s="19" t="s">
        <v>479</v>
      </c>
      <c r="B87" s="19" t="s">
        <v>551</v>
      </c>
      <c r="C87" s="43" t="s">
        <v>498</v>
      </c>
      <c r="D87" s="10" t="s">
        <v>646</v>
      </c>
      <c r="E87" s="34" t="s">
        <v>647</v>
      </c>
      <c r="F87" s="142">
        <v>45</v>
      </c>
    </row>
    <row r="88" spans="1:6" s="5" customFormat="1" ht="13.5" customHeight="1">
      <c r="A88" s="10" t="s">
        <v>479</v>
      </c>
      <c r="B88" s="10" t="s">
        <v>551</v>
      </c>
      <c r="C88" s="42" t="s">
        <v>267</v>
      </c>
      <c r="D88" s="10"/>
      <c r="E88" s="47" t="s">
        <v>701</v>
      </c>
      <c r="F88" s="142">
        <f>F89</f>
        <v>132</v>
      </c>
    </row>
    <row r="89" spans="1:6" s="5" customFormat="1" ht="48.75" customHeight="1">
      <c r="A89" s="10" t="s">
        <v>479</v>
      </c>
      <c r="B89" s="10" t="s">
        <v>551</v>
      </c>
      <c r="C89" s="42" t="s">
        <v>289</v>
      </c>
      <c r="D89" s="10"/>
      <c r="E89" s="47" t="s">
        <v>309</v>
      </c>
      <c r="F89" s="142">
        <f>F90</f>
        <v>132</v>
      </c>
    </row>
    <row r="90" spans="1:6" ht="22.5">
      <c r="A90" s="10" t="s">
        <v>479</v>
      </c>
      <c r="B90" s="10" t="s">
        <v>551</v>
      </c>
      <c r="C90" s="42" t="s">
        <v>310</v>
      </c>
      <c r="D90" s="10"/>
      <c r="E90" s="34" t="s">
        <v>276</v>
      </c>
      <c r="F90" s="142">
        <f>F91</f>
        <v>132</v>
      </c>
    </row>
    <row r="91" spans="1:6" ht="45">
      <c r="A91" s="10" t="s">
        <v>479</v>
      </c>
      <c r="B91" s="10" t="s">
        <v>551</v>
      </c>
      <c r="C91" s="42" t="s">
        <v>612</v>
      </c>
      <c r="D91" s="21"/>
      <c r="E91" s="34" t="s">
        <v>613</v>
      </c>
      <c r="F91" s="142">
        <f>F92</f>
        <v>132</v>
      </c>
    </row>
    <row r="92" spans="1:6" ht="22.5">
      <c r="A92" s="10" t="s">
        <v>479</v>
      </c>
      <c r="B92" s="10" t="s">
        <v>551</v>
      </c>
      <c r="C92" s="42" t="s">
        <v>614</v>
      </c>
      <c r="D92" s="21"/>
      <c r="E92" s="34" t="s">
        <v>277</v>
      </c>
      <c r="F92" s="142">
        <f>F93+F94</f>
        <v>132</v>
      </c>
    </row>
    <row r="93" spans="1:6" ht="45">
      <c r="A93" s="10" t="s">
        <v>479</v>
      </c>
      <c r="B93" s="10" t="s">
        <v>551</v>
      </c>
      <c r="C93" s="42" t="s">
        <v>614</v>
      </c>
      <c r="D93" s="10" t="s">
        <v>580</v>
      </c>
      <c r="E93" s="35" t="s">
        <v>581</v>
      </c>
      <c r="F93" s="142">
        <v>95.1</v>
      </c>
    </row>
    <row r="94" spans="1:6" ht="22.5">
      <c r="A94" s="10" t="s">
        <v>479</v>
      </c>
      <c r="B94" s="10" t="s">
        <v>551</v>
      </c>
      <c r="C94" s="42" t="s">
        <v>614</v>
      </c>
      <c r="D94" s="10" t="s">
        <v>582</v>
      </c>
      <c r="E94" s="35" t="s">
        <v>583</v>
      </c>
      <c r="F94" s="142">
        <v>36.9</v>
      </c>
    </row>
    <row r="95" spans="1:6" s="5" customFormat="1" ht="22.5">
      <c r="A95" s="18" t="s">
        <v>479</v>
      </c>
      <c r="B95" s="18" t="s">
        <v>482</v>
      </c>
      <c r="C95" s="40"/>
      <c r="D95" s="18"/>
      <c r="E95" s="33" t="s">
        <v>491</v>
      </c>
      <c r="F95" s="140">
        <f>F96+F104</f>
        <v>539</v>
      </c>
    </row>
    <row r="96" spans="1:6" s="5" customFormat="1" ht="12.75">
      <c r="A96" s="18" t="s">
        <v>479</v>
      </c>
      <c r="B96" s="18" t="s">
        <v>577</v>
      </c>
      <c r="C96" s="40"/>
      <c r="D96" s="18"/>
      <c r="E96" s="33" t="s">
        <v>578</v>
      </c>
      <c r="F96" s="140">
        <f aca="true" t="shared" si="5" ref="F96:F102">F97</f>
        <v>439</v>
      </c>
    </row>
    <row r="97" spans="1:6" s="5" customFormat="1" ht="22.5">
      <c r="A97" s="10" t="s">
        <v>479</v>
      </c>
      <c r="B97" s="10" t="s">
        <v>577</v>
      </c>
      <c r="C97" s="42" t="s">
        <v>266</v>
      </c>
      <c r="D97" s="10"/>
      <c r="E97" s="35" t="s">
        <v>656</v>
      </c>
      <c r="F97" s="140">
        <f t="shared" si="5"/>
        <v>439</v>
      </c>
    </row>
    <row r="98" spans="1:6" s="5" customFormat="1" ht="12.75">
      <c r="A98" s="10" t="s">
        <v>479</v>
      </c>
      <c r="B98" s="10" t="s">
        <v>577</v>
      </c>
      <c r="C98" s="42" t="s">
        <v>267</v>
      </c>
      <c r="D98" s="10"/>
      <c r="E98" s="47" t="s">
        <v>701</v>
      </c>
      <c r="F98" s="142">
        <f t="shared" si="5"/>
        <v>439</v>
      </c>
    </row>
    <row r="99" spans="1:6" s="5" customFormat="1" ht="22.5">
      <c r="A99" s="10" t="s">
        <v>479</v>
      </c>
      <c r="B99" s="10" t="s">
        <v>577</v>
      </c>
      <c r="C99" s="42" t="s">
        <v>271</v>
      </c>
      <c r="D99" s="10"/>
      <c r="E99" s="46" t="s">
        <v>191</v>
      </c>
      <c r="F99" s="142">
        <f t="shared" si="5"/>
        <v>439</v>
      </c>
    </row>
    <row r="100" spans="1:6" s="5" customFormat="1" ht="33.75">
      <c r="A100" s="10" t="s">
        <v>479</v>
      </c>
      <c r="B100" s="10" t="s">
        <v>577</v>
      </c>
      <c r="C100" s="42" t="s">
        <v>615</v>
      </c>
      <c r="D100" s="10"/>
      <c r="E100" s="34" t="s">
        <v>312</v>
      </c>
      <c r="F100" s="142">
        <f t="shared" si="5"/>
        <v>439</v>
      </c>
    </row>
    <row r="101" spans="1:6" s="5" customFormat="1" ht="78.75">
      <c r="A101" s="10" t="s">
        <v>479</v>
      </c>
      <c r="B101" s="10" t="s">
        <v>577</v>
      </c>
      <c r="C101" s="42" t="s">
        <v>616</v>
      </c>
      <c r="D101" s="10"/>
      <c r="E101" s="34" t="s">
        <v>617</v>
      </c>
      <c r="F101" s="142">
        <f t="shared" si="5"/>
        <v>439</v>
      </c>
    </row>
    <row r="102" spans="1:6" s="5" customFormat="1" ht="22.5">
      <c r="A102" s="10" t="s">
        <v>479</v>
      </c>
      <c r="B102" s="10" t="s">
        <v>577</v>
      </c>
      <c r="C102" s="42" t="s">
        <v>618</v>
      </c>
      <c r="D102" s="10"/>
      <c r="E102" s="34" t="s">
        <v>277</v>
      </c>
      <c r="F102" s="142">
        <f t="shared" si="5"/>
        <v>439</v>
      </c>
    </row>
    <row r="103" spans="1:6" s="5" customFormat="1" ht="45">
      <c r="A103" s="10" t="s">
        <v>479</v>
      </c>
      <c r="B103" s="10" t="s">
        <v>577</v>
      </c>
      <c r="C103" s="42" t="s">
        <v>618</v>
      </c>
      <c r="D103" s="10" t="s">
        <v>580</v>
      </c>
      <c r="E103" s="35" t="s">
        <v>581</v>
      </c>
      <c r="F103" s="142">
        <v>439</v>
      </c>
    </row>
    <row r="104" spans="1:6" s="5" customFormat="1" ht="22.5">
      <c r="A104" s="18" t="s">
        <v>479</v>
      </c>
      <c r="B104" s="18" t="s">
        <v>483</v>
      </c>
      <c r="C104" s="40"/>
      <c r="D104" s="18"/>
      <c r="E104" s="33" t="s">
        <v>552</v>
      </c>
      <c r="F104" s="140">
        <f>F105</f>
        <v>100</v>
      </c>
    </row>
    <row r="105" spans="1:6" ht="22.5">
      <c r="A105" s="10" t="s">
        <v>479</v>
      </c>
      <c r="B105" s="10" t="s">
        <v>483</v>
      </c>
      <c r="C105" s="42" t="s">
        <v>313</v>
      </c>
      <c r="D105" s="10"/>
      <c r="E105" s="35" t="s">
        <v>435</v>
      </c>
      <c r="F105" s="142">
        <f>F106+F112+F126</f>
        <v>100</v>
      </c>
    </row>
    <row r="106" spans="1:6" ht="22.5">
      <c r="A106" s="10" t="s">
        <v>479</v>
      </c>
      <c r="B106" s="10" t="s">
        <v>483</v>
      </c>
      <c r="C106" s="42" t="s">
        <v>314</v>
      </c>
      <c r="D106" s="10"/>
      <c r="E106" s="47" t="s">
        <v>451</v>
      </c>
      <c r="F106" s="142">
        <f>F107</f>
        <v>62</v>
      </c>
    </row>
    <row r="107" spans="1:6" ht="45">
      <c r="A107" s="10" t="s">
        <v>479</v>
      </c>
      <c r="B107" s="10" t="s">
        <v>483</v>
      </c>
      <c r="C107" s="42" t="s">
        <v>315</v>
      </c>
      <c r="D107" s="19"/>
      <c r="E107" s="35" t="s">
        <v>82</v>
      </c>
      <c r="F107" s="142">
        <f>F108</f>
        <v>62</v>
      </c>
    </row>
    <row r="108" spans="1:6" ht="12.75">
      <c r="A108" s="10" t="s">
        <v>479</v>
      </c>
      <c r="B108" s="10" t="s">
        <v>483</v>
      </c>
      <c r="C108" s="42" t="s">
        <v>316</v>
      </c>
      <c r="D108" s="19"/>
      <c r="E108" s="34" t="s">
        <v>264</v>
      </c>
      <c r="F108" s="142">
        <f>F109</f>
        <v>62</v>
      </c>
    </row>
    <row r="109" spans="1:6" ht="33.75">
      <c r="A109" s="10" t="s">
        <v>479</v>
      </c>
      <c r="B109" s="10" t="s">
        <v>483</v>
      </c>
      <c r="C109" s="42" t="s">
        <v>317</v>
      </c>
      <c r="D109" s="19"/>
      <c r="E109" s="35" t="s">
        <v>83</v>
      </c>
      <c r="F109" s="142">
        <f>F110</f>
        <v>62</v>
      </c>
    </row>
    <row r="110" spans="1:6" ht="12.75">
      <c r="A110" s="10" t="s">
        <v>479</v>
      </c>
      <c r="B110" s="10" t="s">
        <v>483</v>
      </c>
      <c r="C110" s="42" t="s">
        <v>318</v>
      </c>
      <c r="D110" s="19"/>
      <c r="E110" s="35" t="s">
        <v>288</v>
      </c>
      <c r="F110" s="142">
        <f>F111</f>
        <v>62</v>
      </c>
    </row>
    <row r="111" spans="1:6" ht="22.5">
      <c r="A111" s="10" t="s">
        <v>479</v>
      </c>
      <c r="B111" s="10" t="s">
        <v>483</v>
      </c>
      <c r="C111" s="42" t="s">
        <v>318</v>
      </c>
      <c r="D111" s="10" t="s">
        <v>582</v>
      </c>
      <c r="E111" s="35" t="s">
        <v>583</v>
      </c>
      <c r="F111" s="142">
        <v>62</v>
      </c>
    </row>
    <row r="112" spans="1:6" ht="22.5">
      <c r="A112" s="10" t="s">
        <v>479</v>
      </c>
      <c r="B112" s="10" t="s">
        <v>483</v>
      </c>
      <c r="C112" s="42" t="s">
        <v>319</v>
      </c>
      <c r="D112" s="19"/>
      <c r="E112" s="47" t="s">
        <v>452</v>
      </c>
      <c r="F112" s="142">
        <f>F113+F121</f>
        <v>14</v>
      </c>
    </row>
    <row r="113" spans="1:6" ht="33.75">
      <c r="A113" s="10" t="s">
        <v>479</v>
      </c>
      <c r="B113" s="10" t="s">
        <v>483</v>
      </c>
      <c r="C113" s="42" t="s">
        <v>320</v>
      </c>
      <c r="D113" s="19"/>
      <c r="E113" s="35" t="s">
        <v>85</v>
      </c>
      <c r="F113" s="142">
        <f>F114</f>
        <v>8</v>
      </c>
    </row>
    <row r="114" spans="1:6" ht="12.75">
      <c r="A114" s="10" t="s">
        <v>479</v>
      </c>
      <c r="B114" s="10" t="s">
        <v>483</v>
      </c>
      <c r="C114" s="42" t="s">
        <v>325</v>
      </c>
      <c r="D114" s="19"/>
      <c r="E114" s="34" t="s">
        <v>264</v>
      </c>
      <c r="F114" s="142">
        <f>F118+F115</f>
        <v>8</v>
      </c>
    </row>
    <row r="115" spans="1:6" ht="22.5">
      <c r="A115" s="10" t="s">
        <v>479</v>
      </c>
      <c r="B115" s="10" t="s">
        <v>483</v>
      </c>
      <c r="C115" s="42" t="s">
        <v>207</v>
      </c>
      <c r="D115" s="19"/>
      <c r="E115" s="34" t="s">
        <v>208</v>
      </c>
      <c r="F115" s="142">
        <f>F116</f>
        <v>3</v>
      </c>
    </row>
    <row r="116" spans="1:6" ht="12.75">
      <c r="A116" s="10" t="s">
        <v>479</v>
      </c>
      <c r="B116" s="10" t="s">
        <v>483</v>
      </c>
      <c r="C116" s="42" t="s">
        <v>209</v>
      </c>
      <c r="D116" s="19"/>
      <c r="E116" s="35" t="s">
        <v>288</v>
      </c>
      <c r="F116" s="142">
        <f>F117</f>
        <v>3</v>
      </c>
    </row>
    <row r="117" spans="1:6" ht="22.5">
      <c r="A117" s="10" t="s">
        <v>479</v>
      </c>
      <c r="B117" s="10" t="s">
        <v>483</v>
      </c>
      <c r="C117" s="42" t="s">
        <v>209</v>
      </c>
      <c r="D117" s="10" t="s">
        <v>582</v>
      </c>
      <c r="E117" s="35" t="s">
        <v>583</v>
      </c>
      <c r="F117" s="142">
        <v>3</v>
      </c>
    </row>
    <row r="118" spans="1:6" ht="12.75">
      <c r="A118" s="10" t="s">
        <v>479</v>
      </c>
      <c r="B118" s="10" t="s">
        <v>483</v>
      </c>
      <c r="C118" s="42" t="s">
        <v>326</v>
      </c>
      <c r="D118" s="10"/>
      <c r="E118" s="35" t="s">
        <v>86</v>
      </c>
      <c r="F118" s="142">
        <f>F119</f>
        <v>5</v>
      </c>
    </row>
    <row r="119" spans="1:6" ht="12.75">
      <c r="A119" s="10" t="s">
        <v>479</v>
      </c>
      <c r="B119" s="10" t="s">
        <v>483</v>
      </c>
      <c r="C119" s="42" t="s">
        <v>327</v>
      </c>
      <c r="D119" s="10"/>
      <c r="E119" s="35" t="s">
        <v>288</v>
      </c>
      <c r="F119" s="142">
        <f>F120</f>
        <v>5</v>
      </c>
    </row>
    <row r="120" spans="1:6" ht="22.5">
      <c r="A120" s="10" t="s">
        <v>479</v>
      </c>
      <c r="B120" s="10" t="s">
        <v>483</v>
      </c>
      <c r="C120" s="42" t="s">
        <v>327</v>
      </c>
      <c r="D120" s="10" t="s">
        <v>582</v>
      </c>
      <c r="E120" s="35" t="s">
        <v>583</v>
      </c>
      <c r="F120" s="145">
        <v>5</v>
      </c>
    </row>
    <row r="121" spans="1:6" ht="22.5">
      <c r="A121" s="10" t="s">
        <v>479</v>
      </c>
      <c r="B121" s="10" t="s">
        <v>483</v>
      </c>
      <c r="C121" s="42" t="s">
        <v>210</v>
      </c>
      <c r="D121" s="10"/>
      <c r="E121" s="35" t="s">
        <v>211</v>
      </c>
      <c r="F121" s="145">
        <f>F122</f>
        <v>6</v>
      </c>
    </row>
    <row r="122" spans="1:6" ht="12.75">
      <c r="A122" s="10" t="s">
        <v>479</v>
      </c>
      <c r="B122" s="10" t="s">
        <v>483</v>
      </c>
      <c r="C122" s="42" t="s">
        <v>212</v>
      </c>
      <c r="D122" s="10"/>
      <c r="E122" s="34" t="s">
        <v>264</v>
      </c>
      <c r="F122" s="145">
        <f>F123</f>
        <v>6</v>
      </c>
    </row>
    <row r="123" spans="1:6" ht="45">
      <c r="A123" s="10" t="s">
        <v>479</v>
      </c>
      <c r="B123" s="10" t="s">
        <v>483</v>
      </c>
      <c r="C123" s="42" t="s">
        <v>213</v>
      </c>
      <c r="D123" s="10"/>
      <c r="E123" s="35" t="s">
        <v>215</v>
      </c>
      <c r="F123" s="145">
        <f>F124</f>
        <v>6</v>
      </c>
    </row>
    <row r="124" spans="1:6" ht="12.75">
      <c r="A124" s="10" t="s">
        <v>479</v>
      </c>
      <c r="B124" s="10" t="s">
        <v>483</v>
      </c>
      <c r="C124" s="42" t="s">
        <v>214</v>
      </c>
      <c r="D124" s="10"/>
      <c r="E124" s="35" t="s">
        <v>288</v>
      </c>
      <c r="F124" s="145">
        <f>F125</f>
        <v>6</v>
      </c>
    </row>
    <row r="125" spans="1:6" ht="22.5">
      <c r="A125" s="10" t="s">
        <v>479</v>
      </c>
      <c r="B125" s="10" t="s">
        <v>483</v>
      </c>
      <c r="C125" s="42" t="s">
        <v>214</v>
      </c>
      <c r="D125" s="10" t="s">
        <v>582</v>
      </c>
      <c r="E125" s="35" t="s">
        <v>583</v>
      </c>
      <c r="F125" s="145">
        <v>6</v>
      </c>
    </row>
    <row r="126" spans="1:6" ht="33.75">
      <c r="A126" s="10" t="s">
        <v>479</v>
      </c>
      <c r="B126" s="10" t="s">
        <v>483</v>
      </c>
      <c r="C126" s="42" t="s">
        <v>328</v>
      </c>
      <c r="D126" s="10"/>
      <c r="E126" s="35" t="s">
        <v>453</v>
      </c>
      <c r="F126" s="142">
        <f>F127</f>
        <v>24</v>
      </c>
    </row>
    <row r="127" spans="1:6" ht="22.5">
      <c r="A127" s="19" t="s">
        <v>479</v>
      </c>
      <c r="B127" s="19" t="s">
        <v>483</v>
      </c>
      <c r="C127" s="42" t="s">
        <v>329</v>
      </c>
      <c r="D127" s="10"/>
      <c r="E127" s="35" t="s">
        <v>87</v>
      </c>
      <c r="F127" s="142">
        <f>F129</f>
        <v>24</v>
      </c>
    </row>
    <row r="128" spans="1:6" ht="12.75">
      <c r="A128" s="19" t="s">
        <v>479</v>
      </c>
      <c r="B128" s="19" t="s">
        <v>483</v>
      </c>
      <c r="C128" s="42" t="s">
        <v>330</v>
      </c>
      <c r="D128" s="10"/>
      <c r="E128" s="34" t="s">
        <v>264</v>
      </c>
      <c r="F128" s="142">
        <f>F129</f>
        <v>24</v>
      </c>
    </row>
    <row r="129" spans="1:6" ht="22.5">
      <c r="A129" s="19" t="s">
        <v>479</v>
      </c>
      <c r="B129" s="19" t="s">
        <v>483</v>
      </c>
      <c r="C129" s="42" t="s">
        <v>331</v>
      </c>
      <c r="D129" s="10"/>
      <c r="E129" s="35" t="s">
        <v>88</v>
      </c>
      <c r="F129" s="142">
        <f>F130</f>
        <v>24</v>
      </c>
    </row>
    <row r="130" spans="1:6" ht="12.75">
      <c r="A130" s="19" t="s">
        <v>479</v>
      </c>
      <c r="B130" s="19" t="s">
        <v>483</v>
      </c>
      <c r="C130" s="42" t="s">
        <v>332</v>
      </c>
      <c r="D130" s="10"/>
      <c r="E130" s="35" t="s">
        <v>288</v>
      </c>
      <c r="F130" s="142">
        <f>F131</f>
        <v>24</v>
      </c>
    </row>
    <row r="131" spans="1:6" ht="22.5">
      <c r="A131" s="19" t="s">
        <v>479</v>
      </c>
      <c r="B131" s="19" t="s">
        <v>483</v>
      </c>
      <c r="C131" s="42" t="s">
        <v>332</v>
      </c>
      <c r="D131" s="10" t="s">
        <v>582</v>
      </c>
      <c r="E131" s="35" t="s">
        <v>583</v>
      </c>
      <c r="F131" s="145">
        <v>24</v>
      </c>
    </row>
    <row r="132" spans="1:6" s="5" customFormat="1" ht="12.75">
      <c r="A132" s="18" t="s">
        <v>479</v>
      </c>
      <c r="B132" s="18" t="s">
        <v>484</v>
      </c>
      <c r="C132" s="40"/>
      <c r="D132" s="18"/>
      <c r="E132" s="33" t="s">
        <v>500</v>
      </c>
      <c r="F132" s="140">
        <f>F133+F145</f>
        <v>19022.5</v>
      </c>
    </row>
    <row r="133" spans="1:6" s="5" customFormat="1" ht="12.75">
      <c r="A133" s="18" t="s">
        <v>479</v>
      </c>
      <c r="B133" s="18" t="s">
        <v>486</v>
      </c>
      <c r="C133" s="40"/>
      <c r="D133" s="18"/>
      <c r="E133" s="33" t="s">
        <v>502</v>
      </c>
      <c r="F133" s="140">
        <f>F134</f>
        <v>1100</v>
      </c>
    </row>
    <row r="134" spans="1:6" ht="22.5">
      <c r="A134" s="10" t="s">
        <v>479</v>
      </c>
      <c r="B134" s="10" t="s">
        <v>486</v>
      </c>
      <c r="C134" s="42" t="s">
        <v>333</v>
      </c>
      <c r="D134" s="10"/>
      <c r="E134" s="34" t="s">
        <v>434</v>
      </c>
      <c r="F134" s="145">
        <f>F135</f>
        <v>1100</v>
      </c>
    </row>
    <row r="135" spans="1:6" ht="22.5">
      <c r="A135" s="10" t="s">
        <v>479</v>
      </c>
      <c r="B135" s="10" t="s">
        <v>486</v>
      </c>
      <c r="C135" s="42" t="s">
        <v>334</v>
      </c>
      <c r="D135" s="10"/>
      <c r="E135" s="46" t="s">
        <v>444</v>
      </c>
      <c r="F135" s="145">
        <f>F136</f>
        <v>1100</v>
      </c>
    </row>
    <row r="136" spans="1:6" ht="12.75">
      <c r="A136" s="10" t="s">
        <v>479</v>
      </c>
      <c r="B136" s="10" t="s">
        <v>486</v>
      </c>
      <c r="C136" s="42" t="s">
        <v>335</v>
      </c>
      <c r="D136" s="10"/>
      <c r="E136" s="35" t="s">
        <v>193</v>
      </c>
      <c r="F136" s="145">
        <f>F137+F141</f>
        <v>1100</v>
      </c>
    </row>
    <row r="137" spans="1:6" ht="33.75">
      <c r="A137" s="10" t="s">
        <v>479</v>
      </c>
      <c r="B137" s="10" t="s">
        <v>486</v>
      </c>
      <c r="C137" s="42" t="s">
        <v>336</v>
      </c>
      <c r="D137" s="10"/>
      <c r="E137" s="35" t="s">
        <v>337</v>
      </c>
      <c r="F137" s="145">
        <f>F138</f>
        <v>850</v>
      </c>
    </row>
    <row r="138" spans="1:6" ht="45">
      <c r="A138" s="10" t="s">
        <v>479</v>
      </c>
      <c r="B138" s="10" t="s">
        <v>486</v>
      </c>
      <c r="C138" s="42" t="s">
        <v>295</v>
      </c>
      <c r="D138" s="10"/>
      <c r="E138" s="35" t="s">
        <v>445</v>
      </c>
      <c r="F138" s="145">
        <f>F139</f>
        <v>850</v>
      </c>
    </row>
    <row r="139" spans="1:6" ht="22.5">
      <c r="A139" s="10" t="s">
        <v>479</v>
      </c>
      <c r="B139" s="10" t="s">
        <v>486</v>
      </c>
      <c r="C139" s="42" t="s">
        <v>296</v>
      </c>
      <c r="D139" s="10"/>
      <c r="E139" s="35" t="s">
        <v>253</v>
      </c>
      <c r="F139" s="145">
        <f>F140</f>
        <v>850</v>
      </c>
    </row>
    <row r="140" spans="1:6" ht="12.75">
      <c r="A140" s="10" t="s">
        <v>479</v>
      </c>
      <c r="B140" s="10" t="s">
        <v>486</v>
      </c>
      <c r="C140" s="42" t="s">
        <v>296</v>
      </c>
      <c r="D140" s="10" t="s">
        <v>646</v>
      </c>
      <c r="E140" s="34" t="s">
        <v>647</v>
      </c>
      <c r="F140" s="145">
        <v>850</v>
      </c>
    </row>
    <row r="141" spans="1:6" ht="12.75">
      <c r="A141" s="10" t="s">
        <v>479</v>
      </c>
      <c r="B141" s="10" t="s">
        <v>486</v>
      </c>
      <c r="C141" s="42" t="s">
        <v>338</v>
      </c>
      <c r="D141" s="10"/>
      <c r="E141" s="34" t="s">
        <v>264</v>
      </c>
      <c r="F141" s="145">
        <f>F142</f>
        <v>250</v>
      </c>
    </row>
    <row r="142" spans="1:6" ht="45">
      <c r="A142" s="10" t="s">
        <v>479</v>
      </c>
      <c r="B142" s="10" t="s">
        <v>486</v>
      </c>
      <c r="C142" s="42" t="s">
        <v>339</v>
      </c>
      <c r="D142" s="10"/>
      <c r="E142" s="35" t="s">
        <v>340</v>
      </c>
      <c r="F142" s="145">
        <f>F143</f>
        <v>250</v>
      </c>
    </row>
    <row r="143" spans="1:6" ht="22.5">
      <c r="A143" s="10" t="s">
        <v>479</v>
      </c>
      <c r="B143" s="10" t="s">
        <v>486</v>
      </c>
      <c r="C143" s="42" t="s">
        <v>341</v>
      </c>
      <c r="D143" s="10"/>
      <c r="E143" s="35" t="s">
        <v>253</v>
      </c>
      <c r="F143" s="145">
        <f>F144</f>
        <v>250</v>
      </c>
    </row>
    <row r="144" spans="1:6" ht="12.75">
      <c r="A144" s="10" t="s">
        <v>479</v>
      </c>
      <c r="B144" s="10" t="s">
        <v>486</v>
      </c>
      <c r="C144" s="42" t="s">
        <v>341</v>
      </c>
      <c r="D144" s="10" t="s">
        <v>646</v>
      </c>
      <c r="E144" s="34" t="s">
        <v>647</v>
      </c>
      <c r="F144" s="145">
        <v>250</v>
      </c>
    </row>
    <row r="145" spans="1:6" ht="12.75">
      <c r="A145" s="18" t="s">
        <v>479</v>
      </c>
      <c r="B145" s="18" t="s">
        <v>562</v>
      </c>
      <c r="C145" s="40"/>
      <c r="D145" s="18"/>
      <c r="E145" s="36" t="s">
        <v>563</v>
      </c>
      <c r="F145" s="157">
        <f aca="true" t="shared" si="6" ref="F145:F151">F146</f>
        <v>17922.5</v>
      </c>
    </row>
    <row r="146" spans="1:6" ht="22.5">
      <c r="A146" s="10" t="s">
        <v>479</v>
      </c>
      <c r="B146" s="10" t="s">
        <v>562</v>
      </c>
      <c r="C146" s="42" t="s">
        <v>333</v>
      </c>
      <c r="D146" s="10"/>
      <c r="E146" s="34" t="s">
        <v>434</v>
      </c>
      <c r="F146" s="145">
        <f t="shared" si="6"/>
        <v>17922.5</v>
      </c>
    </row>
    <row r="147" spans="1:6" ht="33.75">
      <c r="A147" s="10" t="s">
        <v>479</v>
      </c>
      <c r="B147" s="10" t="s">
        <v>562</v>
      </c>
      <c r="C147" s="42" t="s">
        <v>342</v>
      </c>
      <c r="D147" s="10"/>
      <c r="E147" s="46" t="s">
        <v>446</v>
      </c>
      <c r="F147" s="145">
        <f t="shared" si="6"/>
        <v>17922.5</v>
      </c>
    </row>
    <row r="148" spans="1:6" ht="12.75">
      <c r="A148" s="10" t="s">
        <v>479</v>
      </c>
      <c r="B148" s="10" t="s">
        <v>562</v>
      </c>
      <c r="C148" s="42" t="s">
        <v>343</v>
      </c>
      <c r="D148" s="10"/>
      <c r="E148" s="34" t="s">
        <v>192</v>
      </c>
      <c r="F148" s="145">
        <f>F149+F153</f>
        <v>17922.5</v>
      </c>
    </row>
    <row r="149" spans="1:6" ht="12.75">
      <c r="A149" s="10" t="s">
        <v>479</v>
      </c>
      <c r="B149" s="10" t="s">
        <v>562</v>
      </c>
      <c r="C149" s="42" t="s">
        <v>344</v>
      </c>
      <c r="D149" s="10"/>
      <c r="E149" s="34" t="s">
        <v>264</v>
      </c>
      <c r="F149" s="145">
        <f t="shared" si="6"/>
        <v>6116.4</v>
      </c>
    </row>
    <row r="150" spans="1:6" ht="33.75">
      <c r="A150" s="10" t="s">
        <v>479</v>
      </c>
      <c r="B150" s="10" t="s">
        <v>562</v>
      </c>
      <c r="C150" s="42" t="s">
        <v>345</v>
      </c>
      <c r="D150" s="10"/>
      <c r="E150" s="34" t="s">
        <v>448</v>
      </c>
      <c r="F150" s="145">
        <f t="shared" si="6"/>
        <v>6116.4</v>
      </c>
    </row>
    <row r="151" spans="1:6" ht="12.75">
      <c r="A151" s="10" t="s">
        <v>479</v>
      </c>
      <c r="B151" s="10" t="s">
        <v>562</v>
      </c>
      <c r="C151" s="42" t="s">
        <v>346</v>
      </c>
      <c r="D151" s="10"/>
      <c r="E151" s="35" t="s">
        <v>288</v>
      </c>
      <c r="F151" s="145">
        <f t="shared" si="6"/>
        <v>6116.4</v>
      </c>
    </row>
    <row r="152" spans="1:7" ht="22.5">
      <c r="A152" s="10" t="s">
        <v>479</v>
      </c>
      <c r="B152" s="10" t="s">
        <v>562</v>
      </c>
      <c r="C152" s="42" t="s">
        <v>346</v>
      </c>
      <c r="D152" s="10" t="s">
        <v>582</v>
      </c>
      <c r="E152" s="35" t="s">
        <v>583</v>
      </c>
      <c r="F152" s="145">
        <f>1078+3214+1824.4</f>
        <v>6116.4</v>
      </c>
      <c r="G152">
        <v>1824.4</v>
      </c>
    </row>
    <row r="153" spans="1:6" ht="25.5" customHeight="1">
      <c r="A153" s="10" t="s">
        <v>479</v>
      </c>
      <c r="B153" s="10" t="s">
        <v>562</v>
      </c>
      <c r="C153" s="42" t="s">
        <v>347</v>
      </c>
      <c r="D153" s="10"/>
      <c r="E153" s="34" t="s">
        <v>276</v>
      </c>
      <c r="F153" s="145">
        <f>F154</f>
        <v>11806.1</v>
      </c>
    </row>
    <row r="154" spans="1:6" s="9" customFormat="1" ht="25.5" customHeight="1">
      <c r="A154" s="10" t="s">
        <v>479</v>
      </c>
      <c r="B154" s="10" t="s">
        <v>562</v>
      </c>
      <c r="C154" s="42" t="s">
        <v>626</v>
      </c>
      <c r="D154" s="10"/>
      <c r="E154" s="34" t="s">
        <v>628</v>
      </c>
      <c r="F154" s="145">
        <f>F155</f>
        <v>11806.1</v>
      </c>
    </row>
    <row r="155" spans="1:6" ht="25.5" customHeight="1">
      <c r="A155" s="10" t="s">
        <v>479</v>
      </c>
      <c r="B155" s="10" t="s">
        <v>562</v>
      </c>
      <c r="C155" s="42" t="s">
        <v>627</v>
      </c>
      <c r="D155" s="10"/>
      <c r="E155" s="34" t="s">
        <v>277</v>
      </c>
      <c r="F155" s="145">
        <f>F156</f>
        <v>11806.1</v>
      </c>
    </row>
    <row r="156" spans="1:6" ht="22.5">
      <c r="A156" s="10" t="s">
        <v>479</v>
      </c>
      <c r="B156" s="10" t="s">
        <v>562</v>
      </c>
      <c r="C156" s="42" t="s">
        <v>627</v>
      </c>
      <c r="D156" s="10" t="s">
        <v>582</v>
      </c>
      <c r="E156" s="35" t="s">
        <v>583</v>
      </c>
      <c r="F156" s="145">
        <v>11806.1</v>
      </c>
    </row>
    <row r="157" spans="1:6" s="5" customFormat="1" ht="12.75">
      <c r="A157" s="18" t="s">
        <v>479</v>
      </c>
      <c r="B157" s="18" t="s">
        <v>504</v>
      </c>
      <c r="C157" s="40"/>
      <c r="D157" s="18"/>
      <c r="E157" s="36" t="s">
        <v>505</v>
      </c>
      <c r="F157" s="157">
        <f aca="true" t="shared" si="7" ref="F157:F164">F158</f>
        <v>80</v>
      </c>
    </row>
    <row r="158" spans="1:9" s="5" customFormat="1" ht="22.5">
      <c r="A158" s="18" t="s">
        <v>479</v>
      </c>
      <c r="B158" s="18" t="s">
        <v>539</v>
      </c>
      <c r="C158" s="40"/>
      <c r="D158" s="18"/>
      <c r="E158" s="36" t="s">
        <v>558</v>
      </c>
      <c r="F158" s="145">
        <f t="shared" si="7"/>
        <v>80</v>
      </c>
      <c r="G158" s="77"/>
      <c r="H158" s="77"/>
      <c r="I158" s="77"/>
    </row>
    <row r="159" spans="1:9" s="5" customFormat="1" ht="22.5">
      <c r="A159" s="10" t="s">
        <v>479</v>
      </c>
      <c r="B159" s="10" t="s">
        <v>539</v>
      </c>
      <c r="C159" s="42" t="s">
        <v>266</v>
      </c>
      <c r="D159" s="10"/>
      <c r="E159" s="35" t="s">
        <v>656</v>
      </c>
      <c r="F159" s="145">
        <f t="shared" si="7"/>
        <v>80</v>
      </c>
      <c r="G159" s="77"/>
      <c r="H159" s="77"/>
      <c r="I159" s="77"/>
    </row>
    <row r="160" spans="1:9" s="5" customFormat="1" ht="33.75" customHeight="1">
      <c r="A160" s="10" t="s">
        <v>479</v>
      </c>
      <c r="B160" s="10" t="s">
        <v>539</v>
      </c>
      <c r="C160" s="42" t="s">
        <v>285</v>
      </c>
      <c r="D160" s="10"/>
      <c r="E160" s="47" t="s">
        <v>417</v>
      </c>
      <c r="F160" s="145">
        <f t="shared" si="7"/>
        <v>80</v>
      </c>
      <c r="G160" s="77"/>
      <c r="H160" s="77"/>
      <c r="I160" s="77"/>
    </row>
    <row r="161" spans="1:9" s="5" customFormat="1" ht="22.5">
      <c r="A161" s="10" t="s">
        <v>479</v>
      </c>
      <c r="B161" s="10" t="s">
        <v>539</v>
      </c>
      <c r="C161" s="42" t="s">
        <v>348</v>
      </c>
      <c r="D161" s="10"/>
      <c r="E161" s="35" t="s">
        <v>416</v>
      </c>
      <c r="F161" s="145">
        <f t="shared" si="7"/>
        <v>80</v>
      </c>
      <c r="G161" s="77"/>
      <c r="H161" s="77"/>
      <c r="I161" s="77"/>
    </row>
    <row r="162" spans="1:9" s="5" customFormat="1" ht="12.75">
      <c r="A162" s="10" t="s">
        <v>479</v>
      </c>
      <c r="B162" s="10" t="s">
        <v>539</v>
      </c>
      <c r="C162" s="42" t="s">
        <v>349</v>
      </c>
      <c r="D162" s="10"/>
      <c r="E162" s="34" t="s">
        <v>264</v>
      </c>
      <c r="F162" s="145">
        <f t="shared" si="7"/>
        <v>80</v>
      </c>
      <c r="G162" s="77"/>
      <c r="H162" s="77"/>
      <c r="I162" s="77"/>
    </row>
    <row r="163" spans="1:9" s="5" customFormat="1" ht="22.5">
      <c r="A163" s="10" t="s">
        <v>479</v>
      </c>
      <c r="B163" s="10" t="s">
        <v>539</v>
      </c>
      <c r="C163" s="42" t="s">
        <v>350</v>
      </c>
      <c r="D163" s="10"/>
      <c r="E163" s="35" t="s">
        <v>418</v>
      </c>
      <c r="F163" s="145">
        <f t="shared" si="7"/>
        <v>80</v>
      </c>
      <c r="G163" s="77"/>
      <c r="H163" s="77"/>
      <c r="I163" s="77"/>
    </row>
    <row r="164" spans="1:9" s="5" customFormat="1" ht="12.75">
      <c r="A164" s="10" t="s">
        <v>479</v>
      </c>
      <c r="B164" s="10" t="s">
        <v>539</v>
      </c>
      <c r="C164" s="42" t="s">
        <v>351</v>
      </c>
      <c r="D164" s="10"/>
      <c r="E164" s="35" t="s">
        <v>288</v>
      </c>
      <c r="F164" s="145">
        <f t="shared" si="7"/>
        <v>80</v>
      </c>
      <c r="G164" s="77"/>
      <c r="H164" s="77"/>
      <c r="I164" s="77"/>
    </row>
    <row r="165" spans="1:9" s="5" customFormat="1" ht="22.5">
      <c r="A165" s="10" t="s">
        <v>479</v>
      </c>
      <c r="B165" s="10" t="s">
        <v>539</v>
      </c>
      <c r="C165" s="42" t="s">
        <v>351</v>
      </c>
      <c r="D165" s="10" t="s">
        <v>582</v>
      </c>
      <c r="E165" s="35" t="s">
        <v>583</v>
      </c>
      <c r="F165" s="145">
        <v>80</v>
      </c>
      <c r="G165" s="77"/>
      <c r="H165" s="77"/>
      <c r="I165" s="77"/>
    </row>
    <row r="166" spans="1:6" s="5" customFormat="1" ht="12.75">
      <c r="A166" s="18" t="s">
        <v>479</v>
      </c>
      <c r="B166" s="18" t="s">
        <v>512</v>
      </c>
      <c r="C166" s="40"/>
      <c r="D166" s="18"/>
      <c r="E166" s="33" t="s">
        <v>513</v>
      </c>
      <c r="F166" s="140">
        <f>F167+F175+F210</f>
        <v>10356.9</v>
      </c>
    </row>
    <row r="167" spans="1:6" s="5" customFormat="1" ht="12.75">
      <c r="A167" s="18" t="s">
        <v>479</v>
      </c>
      <c r="B167" s="18" t="s">
        <v>514</v>
      </c>
      <c r="C167" s="40"/>
      <c r="D167" s="18"/>
      <c r="E167" s="33" t="s">
        <v>515</v>
      </c>
      <c r="F167" s="140">
        <f aca="true" t="shared" si="8" ref="F167:F173">F168</f>
        <v>1200</v>
      </c>
    </row>
    <row r="168" spans="1:6" ht="22.5">
      <c r="A168" s="10" t="s">
        <v>479</v>
      </c>
      <c r="B168" s="10" t="s">
        <v>514</v>
      </c>
      <c r="C168" s="42" t="s">
        <v>266</v>
      </c>
      <c r="D168" s="10"/>
      <c r="E168" s="35" t="s">
        <v>656</v>
      </c>
      <c r="F168" s="142">
        <f t="shared" si="8"/>
        <v>1200</v>
      </c>
    </row>
    <row r="169" spans="1:6" ht="33.75">
      <c r="A169" s="19" t="s">
        <v>479</v>
      </c>
      <c r="B169" s="19" t="s">
        <v>514</v>
      </c>
      <c r="C169" s="42" t="s">
        <v>285</v>
      </c>
      <c r="D169" s="10"/>
      <c r="E169" s="47" t="s">
        <v>417</v>
      </c>
      <c r="F169" s="142">
        <f t="shared" si="8"/>
        <v>1200</v>
      </c>
    </row>
    <row r="170" spans="1:6" s="9" customFormat="1" ht="33.75">
      <c r="A170" s="19" t="s">
        <v>479</v>
      </c>
      <c r="B170" s="19" t="s">
        <v>514</v>
      </c>
      <c r="C170" s="42" t="s">
        <v>352</v>
      </c>
      <c r="D170" s="19"/>
      <c r="E170" s="34" t="s">
        <v>357</v>
      </c>
      <c r="F170" s="145">
        <f t="shared" si="8"/>
        <v>1200</v>
      </c>
    </row>
    <row r="171" spans="1:6" ht="12.75">
      <c r="A171" s="19" t="s">
        <v>479</v>
      </c>
      <c r="B171" s="19" t="s">
        <v>514</v>
      </c>
      <c r="C171" s="42" t="s">
        <v>353</v>
      </c>
      <c r="D171" s="19"/>
      <c r="E171" s="34" t="s">
        <v>264</v>
      </c>
      <c r="F171" s="145">
        <f t="shared" si="8"/>
        <v>1200</v>
      </c>
    </row>
    <row r="172" spans="1:6" ht="22.5">
      <c r="A172" s="19" t="s">
        <v>479</v>
      </c>
      <c r="B172" s="19" t="s">
        <v>514</v>
      </c>
      <c r="C172" s="42" t="s">
        <v>354</v>
      </c>
      <c r="D172" s="19"/>
      <c r="E172" s="34" t="s">
        <v>355</v>
      </c>
      <c r="F172" s="145">
        <f t="shared" si="8"/>
        <v>1200</v>
      </c>
    </row>
    <row r="173" spans="1:6" ht="12.75">
      <c r="A173" s="19" t="s">
        <v>479</v>
      </c>
      <c r="B173" s="19" t="s">
        <v>514</v>
      </c>
      <c r="C173" s="42" t="s">
        <v>356</v>
      </c>
      <c r="D173" s="19"/>
      <c r="E173" s="34" t="s">
        <v>358</v>
      </c>
      <c r="F173" s="145">
        <f t="shared" si="8"/>
        <v>1200</v>
      </c>
    </row>
    <row r="174" spans="1:6" ht="12.75">
      <c r="A174" s="10" t="s">
        <v>479</v>
      </c>
      <c r="B174" s="10" t="s">
        <v>514</v>
      </c>
      <c r="C174" s="42" t="s">
        <v>356</v>
      </c>
      <c r="D174" s="19" t="s">
        <v>693</v>
      </c>
      <c r="E174" s="34" t="s">
        <v>1</v>
      </c>
      <c r="F174" s="145">
        <v>1200</v>
      </c>
    </row>
    <row r="175" spans="1:6" s="5" customFormat="1" ht="12.75">
      <c r="A175" s="18" t="s">
        <v>479</v>
      </c>
      <c r="B175" s="18" t="s">
        <v>516</v>
      </c>
      <c r="C175" s="40"/>
      <c r="D175" s="18"/>
      <c r="E175" s="33" t="s">
        <v>517</v>
      </c>
      <c r="F175" s="140">
        <f>F183+F190+F176+F203</f>
        <v>5887.9</v>
      </c>
    </row>
    <row r="176" spans="1:6" s="5" customFormat="1" ht="12.75">
      <c r="A176" s="10" t="s">
        <v>479</v>
      </c>
      <c r="B176" s="10" t="s">
        <v>516</v>
      </c>
      <c r="C176" s="42" t="s">
        <v>359</v>
      </c>
      <c r="D176" s="10"/>
      <c r="E176" s="34" t="s">
        <v>657</v>
      </c>
      <c r="F176" s="142">
        <f aca="true" t="shared" si="9" ref="F176:F181">F177</f>
        <v>30</v>
      </c>
    </row>
    <row r="177" spans="1:6" s="5" customFormat="1" ht="56.25">
      <c r="A177" s="10" t="s">
        <v>479</v>
      </c>
      <c r="B177" s="10" t="s">
        <v>516</v>
      </c>
      <c r="C177" s="42" t="s">
        <v>360</v>
      </c>
      <c r="D177" s="10"/>
      <c r="E177" s="47" t="s">
        <v>216</v>
      </c>
      <c r="F177" s="142">
        <f t="shared" si="9"/>
        <v>30</v>
      </c>
    </row>
    <row r="178" spans="1:6" s="5" customFormat="1" ht="33.75">
      <c r="A178" s="10" t="s">
        <v>479</v>
      </c>
      <c r="B178" s="10" t="s">
        <v>516</v>
      </c>
      <c r="C178" s="42" t="s">
        <v>361</v>
      </c>
      <c r="D178" s="10"/>
      <c r="E178" s="35" t="s">
        <v>217</v>
      </c>
      <c r="F178" s="142">
        <f t="shared" si="9"/>
        <v>30</v>
      </c>
    </row>
    <row r="179" spans="1:6" s="5" customFormat="1" ht="12.75">
      <c r="A179" s="10" t="s">
        <v>479</v>
      </c>
      <c r="B179" s="10" t="s">
        <v>516</v>
      </c>
      <c r="C179" s="42" t="s">
        <v>362</v>
      </c>
      <c r="D179" s="10"/>
      <c r="E179" s="34" t="s">
        <v>264</v>
      </c>
      <c r="F179" s="142">
        <f t="shared" si="9"/>
        <v>30</v>
      </c>
    </row>
    <row r="180" spans="1:6" s="5" customFormat="1" ht="22.5">
      <c r="A180" s="10" t="s">
        <v>479</v>
      </c>
      <c r="B180" s="10" t="s">
        <v>516</v>
      </c>
      <c r="C180" s="42" t="s">
        <v>363</v>
      </c>
      <c r="D180" s="10"/>
      <c r="E180" s="35" t="s">
        <v>364</v>
      </c>
      <c r="F180" s="142">
        <f t="shared" si="9"/>
        <v>30</v>
      </c>
    </row>
    <row r="181" spans="1:6" s="5" customFormat="1" ht="22.5">
      <c r="A181" s="10" t="s">
        <v>479</v>
      </c>
      <c r="B181" s="10" t="s">
        <v>516</v>
      </c>
      <c r="C181" s="42" t="s">
        <v>365</v>
      </c>
      <c r="D181" s="10"/>
      <c r="E181" s="34" t="s">
        <v>253</v>
      </c>
      <c r="F181" s="142">
        <f t="shared" si="9"/>
        <v>30</v>
      </c>
    </row>
    <row r="182" spans="1:6" s="5" customFormat="1" ht="12.75">
      <c r="A182" s="10" t="s">
        <v>479</v>
      </c>
      <c r="B182" s="10" t="s">
        <v>516</v>
      </c>
      <c r="C182" s="42" t="s">
        <v>365</v>
      </c>
      <c r="D182" s="10" t="s">
        <v>693</v>
      </c>
      <c r="E182" s="34" t="s">
        <v>1</v>
      </c>
      <c r="F182" s="142">
        <v>30</v>
      </c>
    </row>
    <row r="183" spans="1:6" ht="22.5">
      <c r="A183" s="10" t="s">
        <v>479</v>
      </c>
      <c r="B183" s="10" t="s">
        <v>516</v>
      </c>
      <c r="C183" s="42" t="s">
        <v>366</v>
      </c>
      <c r="D183" s="10"/>
      <c r="E183" s="35" t="s">
        <v>692</v>
      </c>
      <c r="F183" s="145">
        <f aca="true" t="shared" si="10" ref="F183:F188">F184</f>
        <v>268.9</v>
      </c>
    </row>
    <row r="184" spans="1:6" ht="12.75">
      <c r="A184" s="10" t="s">
        <v>479</v>
      </c>
      <c r="B184" s="10" t="s">
        <v>516</v>
      </c>
      <c r="C184" s="42" t="s">
        <v>367</v>
      </c>
      <c r="D184" s="10"/>
      <c r="E184" s="47" t="s">
        <v>439</v>
      </c>
      <c r="F184" s="145">
        <f t="shared" si="10"/>
        <v>268.9</v>
      </c>
    </row>
    <row r="185" spans="1:6" ht="12.75">
      <c r="A185" s="10" t="s">
        <v>479</v>
      </c>
      <c r="B185" s="10" t="s">
        <v>516</v>
      </c>
      <c r="C185" s="42" t="s">
        <v>368</v>
      </c>
      <c r="D185" s="10"/>
      <c r="E185" s="34" t="s">
        <v>118</v>
      </c>
      <c r="F185" s="145">
        <f t="shared" si="10"/>
        <v>268.9</v>
      </c>
    </row>
    <row r="186" spans="1:6" ht="33.75">
      <c r="A186" s="10" t="s">
        <v>479</v>
      </c>
      <c r="B186" s="10" t="s">
        <v>516</v>
      </c>
      <c r="C186" s="42" t="s">
        <v>369</v>
      </c>
      <c r="D186" s="10"/>
      <c r="E186" s="34" t="s">
        <v>370</v>
      </c>
      <c r="F186" s="145">
        <f t="shared" si="10"/>
        <v>268.9</v>
      </c>
    </row>
    <row r="187" spans="1:6" ht="22.5">
      <c r="A187" s="10" t="s">
        <v>479</v>
      </c>
      <c r="B187" s="10" t="s">
        <v>516</v>
      </c>
      <c r="C187" s="42" t="s">
        <v>305</v>
      </c>
      <c r="D187" s="10"/>
      <c r="E187" s="34" t="s">
        <v>222</v>
      </c>
      <c r="F187" s="145">
        <f t="shared" si="10"/>
        <v>268.9</v>
      </c>
    </row>
    <row r="188" spans="1:6" ht="22.5">
      <c r="A188" s="10" t="s">
        <v>479</v>
      </c>
      <c r="B188" s="10" t="s">
        <v>516</v>
      </c>
      <c r="C188" s="42" t="s">
        <v>306</v>
      </c>
      <c r="D188" s="10"/>
      <c r="E188" s="34" t="s">
        <v>253</v>
      </c>
      <c r="F188" s="145">
        <f t="shared" si="10"/>
        <v>268.9</v>
      </c>
    </row>
    <row r="189" spans="1:6" ht="12.75">
      <c r="A189" s="10" t="s">
        <v>479</v>
      </c>
      <c r="B189" s="10" t="s">
        <v>516</v>
      </c>
      <c r="C189" s="42" t="s">
        <v>306</v>
      </c>
      <c r="D189" s="10" t="s">
        <v>693</v>
      </c>
      <c r="E189" s="34" t="s">
        <v>1</v>
      </c>
      <c r="F189" s="145">
        <v>268.9</v>
      </c>
    </row>
    <row r="190" spans="1:6" ht="22.5">
      <c r="A190" s="10" t="s">
        <v>479</v>
      </c>
      <c r="B190" s="10" t="s">
        <v>516</v>
      </c>
      <c r="C190" s="42" t="s">
        <v>391</v>
      </c>
      <c r="D190" s="10"/>
      <c r="E190" s="35" t="s">
        <v>694</v>
      </c>
      <c r="F190" s="142">
        <f>F191+F197</f>
        <v>171</v>
      </c>
    </row>
    <row r="191" spans="1:6" ht="41.25" customHeight="1">
      <c r="A191" s="10" t="s">
        <v>479</v>
      </c>
      <c r="B191" s="10" t="s">
        <v>516</v>
      </c>
      <c r="C191" s="42" t="s">
        <v>372</v>
      </c>
      <c r="D191" s="10"/>
      <c r="E191" s="47" t="s">
        <v>423</v>
      </c>
      <c r="F191" s="142">
        <f>F192</f>
        <v>171</v>
      </c>
    </row>
    <row r="192" spans="1:6" ht="22.5">
      <c r="A192" s="10" t="s">
        <v>479</v>
      </c>
      <c r="B192" s="10" t="s">
        <v>516</v>
      </c>
      <c r="C192" s="42" t="s">
        <v>373</v>
      </c>
      <c r="D192" s="10"/>
      <c r="E192" s="35" t="s">
        <v>194</v>
      </c>
      <c r="F192" s="142">
        <f>F193</f>
        <v>171</v>
      </c>
    </row>
    <row r="193" spans="1:6" ht="12.75">
      <c r="A193" s="10" t="s">
        <v>479</v>
      </c>
      <c r="B193" s="10" t="s">
        <v>516</v>
      </c>
      <c r="C193" s="42" t="s">
        <v>374</v>
      </c>
      <c r="D193" s="10"/>
      <c r="E193" s="34" t="s">
        <v>264</v>
      </c>
      <c r="F193" s="142">
        <f>F194</f>
        <v>171</v>
      </c>
    </row>
    <row r="194" spans="1:6" ht="22.5">
      <c r="A194" s="10" t="s">
        <v>479</v>
      </c>
      <c r="B194" s="10" t="s">
        <v>516</v>
      </c>
      <c r="C194" s="42" t="s">
        <v>375</v>
      </c>
      <c r="D194" s="10"/>
      <c r="E194" s="35" t="s">
        <v>561</v>
      </c>
      <c r="F194" s="142">
        <f>F195</f>
        <v>171</v>
      </c>
    </row>
    <row r="195" spans="1:6" ht="22.5">
      <c r="A195" s="10" t="s">
        <v>479</v>
      </c>
      <c r="B195" s="10" t="s">
        <v>516</v>
      </c>
      <c r="C195" s="42" t="s">
        <v>376</v>
      </c>
      <c r="D195" s="10"/>
      <c r="E195" s="34" t="s">
        <v>253</v>
      </c>
      <c r="F195" s="142">
        <f>F196</f>
        <v>171</v>
      </c>
    </row>
    <row r="196" spans="1:6" s="9" customFormat="1" ht="22.5">
      <c r="A196" s="10" t="s">
        <v>479</v>
      </c>
      <c r="B196" s="10" t="s">
        <v>516</v>
      </c>
      <c r="C196" s="42" t="s">
        <v>376</v>
      </c>
      <c r="D196" s="10" t="s">
        <v>648</v>
      </c>
      <c r="E196" s="34" t="s">
        <v>424</v>
      </c>
      <c r="F196" s="142">
        <v>171</v>
      </c>
    </row>
    <row r="197" spans="1:6" s="9" customFormat="1" ht="22.5" hidden="1">
      <c r="A197" s="10" t="s">
        <v>479</v>
      </c>
      <c r="B197" s="10" t="s">
        <v>516</v>
      </c>
      <c r="C197" s="42" t="s">
        <v>386</v>
      </c>
      <c r="D197" s="10"/>
      <c r="E197" s="47" t="s">
        <v>450</v>
      </c>
      <c r="F197" s="142">
        <f>F198</f>
        <v>0</v>
      </c>
    </row>
    <row r="198" spans="1:6" s="9" customFormat="1" ht="22.5" hidden="1">
      <c r="A198" s="10" t="s">
        <v>479</v>
      </c>
      <c r="B198" s="10" t="s">
        <v>516</v>
      </c>
      <c r="C198" s="42" t="s">
        <v>387</v>
      </c>
      <c r="D198" s="19"/>
      <c r="E198" s="34" t="s">
        <v>196</v>
      </c>
      <c r="F198" s="142">
        <f>F199</f>
        <v>0</v>
      </c>
    </row>
    <row r="199" spans="1:6" s="9" customFormat="1" ht="12.75" hidden="1">
      <c r="A199" s="10" t="s">
        <v>479</v>
      </c>
      <c r="B199" s="10" t="s">
        <v>516</v>
      </c>
      <c r="C199" s="42" t="s">
        <v>388</v>
      </c>
      <c r="D199" s="19"/>
      <c r="E199" s="34" t="s">
        <v>264</v>
      </c>
      <c r="F199" s="142">
        <f>F200</f>
        <v>0</v>
      </c>
    </row>
    <row r="200" spans="1:6" s="9" customFormat="1" ht="22.5" hidden="1">
      <c r="A200" s="10" t="s">
        <v>479</v>
      </c>
      <c r="B200" s="10" t="s">
        <v>516</v>
      </c>
      <c r="C200" s="42" t="s">
        <v>389</v>
      </c>
      <c r="D200" s="19"/>
      <c r="E200" s="34" t="s">
        <v>197</v>
      </c>
      <c r="F200" s="142">
        <f>F201</f>
        <v>0</v>
      </c>
    </row>
    <row r="201" spans="1:6" s="9" customFormat="1" ht="12.75" hidden="1">
      <c r="A201" s="10" t="s">
        <v>479</v>
      </c>
      <c r="B201" s="10" t="s">
        <v>516</v>
      </c>
      <c r="C201" s="42" t="s">
        <v>390</v>
      </c>
      <c r="D201" s="19"/>
      <c r="E201" s="34" t="s">
        <v>358</v>
      </c>
      <c r="F201" s="142">
        <f>F202</f>
        <v>0</v>
      </c>
    </row>
    <row r="202" spans="1:6" s="9" customFormat="1" ht="12.75" hidden="1">
      <c r="A202" s="10" t="s">
        <v>479</v>
      </c>
      <c r="B202" s="10" t="s">
        <v>516</v>
      </c>
      <c r="C202" s="42" t="s">
        <v>390</v>
      </c>
      <c r="D202" s="19" t="s">
        <v>693</v>
      </c>
      <c r="E202" s="34" t="s">
        <v>1</v>
      </c>
      <c r="F202" s="142"/>
    </row>
    <row r="203" spans="1:6" s="9" customFormat="1" ht="33.75">
      <c r="A203" s="10" t="s">
        <v>479</v>
      </c>
      <c r="B203" s="10" t="s">
        <v>516</v>
      </c>
      <c r="C203" s="42" t="s">
        <v>73</v>
      </c>
      <c r="D203" s="10"/>
      <c r="E203" s="37" t="s">
        <v>470</v>
      </c>
      <c r="F203" s="142">
        <f aca="true" t="shared" si="11" ref="F203:F208">F204</f>
        <v>5418</v>
      </c>
    </row>
    <row r="204" spans="1:6" s="9" customFormat="1" ht="22.5">
      <c r="A204" s="10" t="s">
        <v>479</v>
      </c>
      <c r="B204" s="10" t="s">
        <v>516</v>
      </c>
      <c r="C204" s="124">
        <v>1240000000</v>
      </c>
      <c r="D204" s="18"/>
      <c r="E204" s="51" t="s">
        <v>652</v>
      </c>
      <c r="F204" s="142">
        <f t="shared" si="11"/>
        <v>5418</v>
      </c>
    </row>
    <row r="205" spans="1:6" s="9" customFormat="1" ht="45">
      <c r="A205" s="10" t="s">
        <v>479</v>
      </c>
      <c r="B205" s="10" t="s">
        <v>516</v>
      </c>
      <c r="C205" s="124">
        <v>1240200000</v>
      </c>
      <c r="D205" s="18"/>
      <c r="E205" s="37" t="s">
        <v>250</v>
      </c>
      <c r="F205" s="142">
        <f t="shared" si="11"/>
        <v>5418</v>
      </c>
    </row>
    <row r="206" spans="1:6" s="9" customFormat="1" ht="22.5">
      <c r="A206" s="10" t="s">
        <v>479</v>
      </c>
      <c r="B206" s="10" t="s">
        <v>516</v>
      </c>
      <c r="C206" s="124">
        <v>1240210000</v>
      </c>
      <c r="D206" s="18"/>
      <c r="E206" s="37" t="s">
        <v>276</v>
      </c>
      <c r="F206" s="142">
        <f t="shared" si="11"/>
        <v>5418</v>
      </c>
    </row>
    <row r="207" spans="1:6" s="9" customFormat="1" ht="56.25">
      <c r="A207" s="10" t="s">
        <v>479</v>
      </c>
      <c r="B207" s="10" t="s">
        <v>516</v>
      </c>
      <c r="C207" s="124">
        <v>1240210560</v>
      </c>
      <c r="D207" s="18"/>
      <c r="E207" s="35" t="s">
        <v>641</v>
      </c>
      <c r="F207" s="142">
        <f t="shared" si="11"/>
        <v>5418</v>
      </c>
    </row>
    <row r="208" spans="1:6" s="9" customFormat="1" ht="22.5">
      <c r="A208" s="10" t="s">
        <v>479</v>
      </c>
      <c r="B208" s="10" t="s">
        <v>516</v>
      </c>
      <c r="C208" s="124" t="s">
        <v>642</v>
      </c>
      <c r="D208" s="18"/>
      <c r="E208" s="35" t="s">
        <v>277</v>
      </c>
      <c r="F208" s="142">
        <f t="shared" si="11"/>
        <v>5418</v>
      </c>
    </row>
    <row r="209" spans="1:6" s="9" customFormat="1" ht="12.75">
      <c r="A209" s="10" t="s">
        <v>479</v>
      </c>
      <c r="B209" s="10" t="s">
        <v>516</v>
      </c>
      <c r="C209" s="124" t="s">
        <v>642</v>
      </c>
      <c r="D209" s="10" t="s">
        <v>693</v>
      </c>
      <c r="E209" s="34" t="s">
        <v>1</v>
      </c>
      <c r="F209" s="142">
        <v>5418</v>
      </c>
    </row>
    <row r="210" spans="1:6" ht="12.75">
      <c r="A210" s="58" t="s">
        <v>479</v>
      </c>
      <c r="B210" s="58" t="s">
        <v>566</v>
      </c>
      <c r="C210" s="40"/>
      <c r="D210" s="58"/>
      <c r="E210" s="36" t="s">
        <v>567</v>
      </c>
      <c r="F210" s="157">
        <f aca="true" t="shared" si="12" ref="F210:F216">F211</f>
        <v>3269</v>
      </c>
    </row>
    <row r="211" spans="1:6" ht="22.5">
      <c r="A211" s="19" t="s">
        <v>479</v>
      </c>
      <c r="B211" s="19" t="s">
        <v>566</v>
      </c>
      <c r="C211" s="42" t="s">
        <v>391</v>
      </c>
      <c r="D211" s="19"/>
      <c r="E211" s="35" t="s">
        <v>694</v>
      </c>
      <c r="F211" s="145">
        <f t="shared" si="12"/>
        <v>3269</v>
      </c>
    </row>
    <row r="212" spans="1:6" ht="22.5">
      <c r="A212" s="19" t="s">
        <v>479</v>
      </c>
      <c r="B212" s="19" t="s">
        <v>566</v>
      </c>
      <c r="C212" s="42" t="s">
        <v>392</v>
      </c>
      <c r="D212" s="19"/>
      <c r="E212" s="47" t="s">
        <v>219</v>
      </c>
      <c r="F212" s="145">
        <f t="shared" si="12"/>
        <v>3269</v>
      </c>
    </row>
    <row r="213" spans="1:6" ht="33.75">
      <c r="A213" s="19" t="s">
        <v>479</v>
      </c>
      <c r="B213" s="19" t="s">
        <v>566</v>
      </c>
      <c r="C213" s="42" t="s">
        <v>393</v>
      </c>
      <c r="D213" s="19"/>
      <c r="E213" s="34" t="s">
        <v>395</v>
      </c>
      <c r="F213" s="145">
        <f t="shared" si="12"/>
        <v>3269</v>
      </c>
    </row>
    <row r="214" spans="1:6" ht="45">
      <c r="A214" s="19" t="s">
        <v>479</v>
      </c>
      <c r="B214" s="19" t="s">
        <v>566</v>
      </c>
      <c r="C214" s="42" t="s">
        <v>629</v>
      </c>
      <c r="D214" s="19"/>
      <c r="E214" s="34" t="s">
        <v>630</v>
      </c>
      <c r="F214" s="145">
        <f t="shared" si="12"/>
        <v>3269</v>
      </c>
    </row>
    <row r="215" spans="1:6" s="9" customFormat="1" ht="45">
      <c r="A215" s="19" t="s">
        <v>479</v>
      </c>
      <c r="B215" s="19" t="s">
        <v>566</v>
      </c>
      <c r="C215" s="42" t="s">
        <v>631</v>
      </c>
      <c r="D215" s="19"/>
      <c r="E215" s="34" t="s">
        <v>632</v>
      </c>
      <c r="F215" s="145">
        <f t="shared" si="12"/>
        <v>3269</v>
      </c>
    </row>
    <row r="216" spans="1:6" s="9" customFormat="1" ht="22.5">
      <c r="A216" s="19" t="s">
        <v>479</v>
      </c>
      <c r="B216" s="19" t="s">
        <v>566</v>
      </c>
      <c r="C216" s="42" t="s">
        <v>633</v>
      </c>
      <c r="D216" s="19"/>
      <c r="E216" s="34" t="s">
        <v>277</v>
      </c>
      <c r="F216" s="145">
        <f t="shared" si="12"/>
        <v>3269</v>
      </c>
    </row>
    <row r="217" spans="1:6" s="9" customFormat="1" ht="22.5">
      <c r="A217" s="19" t="s">
        <v>479</v>
      </c>
      <c r="B217" s="19" t="s">
        <v>566</v>
      </c>
      <c r="C217" s="42" t="s">
        <v>633</v>
      </c>
      <c r="D217" s="10" t="s">
        <v>198</v>
      </c>
      <c r="E217" s="34" t="s">
        <v>249</v>
      </c>
      <c r="F217" s="145">
        <v>3269</v>
      </c>
    </row>
    <row r="218" spans="1:6" s="9" customFormat="1" ht="12.75">
      <c r="A218" s="19" t="s">
        <v>479</v>
      </c>
      <c r="B218" s="18" t="s">
        <v>556</v>
      </c>
      <c r="C218" s="40"/>
      <c r="D218" s="18"/>
      <c r="E218" s="33" t="s">
        <v>548</v>
      </c>
      <c r="F218" s="145">
        <f aca="true" t="shared" si="13" ref="F218:F223">F219</f>
        <v>28.4</v>
      </c>
    </row>
    <row r="219" spans="1:6" s="9" customFormat="1" ht="12.75">
      <c r="A219" s="19" t="s">
        <v>479</v>
      </c>
      <c r="B219" s="18" t="s">
        <v>568</v>
      </c>
      <c r="C219" s="40"/>
      <c r="D219" s="18"/>
      <c r="E219" s="36" t="s">
        <v>569</v>
      </c>
      <c r="F219" s="145">
        <f t="shared" si="13"/>
        <v>28.4</v>
      </c>
    </row>
    <row r="220" spans="1:6" s="9" customFormat="1" ht="12.75">
      <c r="A220" s="19" t="s">
        <v>479</v>
      </c>
      <c r="B220" s="19" t="s">
        <v>568</v>
      </c>
      <c r="C220" s="42" t="s">
        <v>262</v>
      </c>
      <c r="D220" s="10"/>
      <c r="E220" s="34" t="s">
        <v>655</v>
      </c>
      <c r="F220" s="145">
        <f t="shared" si="13"/>
        <v>28.4</v>
      </c>
    </row>
    <row r="221" spans="1:6" s="9" customFormat="1" ht="22.5">
      <c r="A221" s="19" t="s">
        <v>479</v>
      </c>
      <c r="B221" s="19" t="s">
        <v>568</v>
      </c>
      <c r="C221" s="42" t="s">
        <v>321</v>
      </c>
      <c r="D221" s="10"/>
      <c r="E221" s="35" t="s">
        <v>281</v>
      </c>
      <c r="F221" s="145">
        <f t="shared" si="13"/>
        <v>28.4</v>
      </c>
    </row>
    <row r="222" spans="1:6" s="9" customFormat="1" ht="12.75">
      <c r="A222" s="19" t="s">
        <v>479</v>
      </c>
      <c r="B222" s="19" t="s">
        <v>568</v>
      </c>
      <c r="C222" s="42" t="s">
        <v>322</v>
      </c>
      <c r="D222" s="10"/>
      <c r="E222" s="34" t="s">
        <v>264</v>
      </c>
      <c r="F222" s="145">
        <f t="shared" si="13"/>
        <v>28.4</v>
      </c>
    </row>
    <row r="223" spans="1:6" s="9" customFormat="1" ht="33.75">
      <c r="A223" s="19" t="s">
        <v>479</v>
      </c>
      <c r="B223" s="19" t="s">
        <v>568</v>
      </c>
      <c r="C223" s="42" t="s">
        <v>323</v>
      </c>
      <c r="D223" s="10"/>
      <c r="E223" s="34" t="s">
        <v>520</v>
      </c>
      <c r="F223" s="145">
        <f t="shared" si="13"/>
        <v>28.4</v>
      </c>
    </row>
    <row r="224" spans="1:6" s="9" customFormat="1" ht="12.75">
      <c r="A224" s="19" t="s">
        <v>479</v>
      </c>
      <c r="B224" s="19" t="s">
        <v>568</v>
      </c>
      <c r="C224" s="42" t="s">
        <v>324</v>
      </c>
      <c r="D224" s="10"/>
      <c r="E224" s="35" t="s">
        <v>145</v>
      </c>
      <c r="F224" s="145">
        <f>F225+F226</f>
        <v>28.4</v>
      </c>
    </row>
    <row r="225" spans="1:7" s="9" customFormat="1" ht="22.5">
      <c r="A225" s="19" t="s">
        <v>479</v>
      </c>
      <c r="B225" s="19" t="s">
        <v>568</v>
      </c>
      <c r="C225" s="42" t="s">
        <v>324</v>
      </c>
      <c r="D225" s="10" t="s">
        <v>582</v>
      </c>
      <c r="E225" s="35" t="s">
        <v>583</v>
      </c>
      <c r="F225" s="145">
        <v>24.4</v>
      </c>
      <c r="G225" s="9">
        <v>24.4</v>
      </c>
    </row>
    <row r="226" spans="1:7" s="9" customFormat="1" ht="12.75">
      <c r="A226" s="19" t="s">
        <v>479</v>
      </c>
      <c r="B226" s="19" t="s">
        <v>568</v>
      </c>
      <c r="C226" s="42" t="s">
        <v>324</v>
      </c>
      <c r="D226" s="10" t="s">
        <v>646</v>
      </c>
      <c r="E226" s="34" t="s">
        <v>647</v>
      </c>
      <c r="F226" s="145">
        <v>4</v>
      </c>
      <c r="G226" s="9">
        <v>4</v>
      </c>
    </row>
    <row r="227" spans="1:6" s="5" customFormat="1" ht="12.75">
      <c r="A227" s="18" t="s">
        <v>479</v>
      </c>
      <c r="B227" s="18" t="s">
        <v>554</v>
      </c>
      <c r="C227" s="40"/>
      <c r="D227" s="18"/>
      <c r="E227" s="33" t="s">
        <v>555</v>
      </c>
      <c r="F227" s="140">
        <f aca="true" t="shared" si="14" ref="F227:F234">F228</f>
        <v>700</v>
      </c>
    </row>
    <row r="228" spans="1:6" s="5" customFormat="1" ht="12.75">
      <c r="A228" s="18" t="s">
        <v>479</v>
      </c>
      <c r="B228" s="18" t="s">
        <v>570</v>
      </c>
      <c r="C228" s="40"/>
      <c r="D228" s="18"/>
      <c r="E228" s="33" t="s">
        <v>571</v>
      </c>
      <c r="F228" s="140">
        <f t="shared" si="14"/>
        <v>700</v>
      </c>
    </row>
    <row r="229" spans="1:6" ht="22.5">
      <c r="A229" s="10" t="s">
        <v>479</v>
      </c>
      <c r="B229" s="10" t="s">
        <v>570</v>
      </c>
      <c r="C229" s="42" t="s">
        <v>266</v>
      </c>
      <c r="D229" s="10"/>
      <c r="E229" s="35" t="s">
        <v>656</v>
      </c>
      <c r="F229" s="142">
        <f t="shared" si="14"/>
        <v>700</v>
      </c>
    </row>
    <row r="230" spans="1:6" ht="33.75">
      <c r="A230" s="10" t="s">
        <v>479</v>
      </c>
      <c r="B230" s="10" t="s">
        <v>570</v>
      </c>
      <c r="C230" s="42" t="s">
        <v>396</v>
      </c>
      <c r="D230" s="19"/>
      <c r="E230" s="46" t="s">
        <v>430</v>
      </c>
      <c r="F230" s="142">
        <f t="shared" si="14"/>
        <v>700</v>
      </c>
    </row>
    <row r="231" spans="1:6" ht="45">
      <c r="A231" s="10" t="s">
        <v>479</v>
      </c>
      <c r="B231" s="10" t="s">
        <v>570</v>
      </c>
      <c r="C231" s="42" t="s">
        <v>397</v>
      </c>
      <c r="D231" s="19"/>
      <c r="E231" s="34" t="s">
        <v>254</v>
      </c>
      <c r="F231" s="142">
        <f t="shared" si="14"/>
        <v>700</v>
      </c>
    </row>
    <row r="232" spans="1:6" ht="33.75">
      <c r="A232" s="10" t="s">
        <v>479</v>
      </c>
      <c r="B232" s="10" t="s">
        <v>570</v>
      </c>
      <c r="C232" s="42" t="s">
        <v>398</v>
      </c>
      <c r="D232" s="19"/>
      <c r="E232" s="35" t="s">
        <v>337</v>
      </c>
      <c r="F232" s="142">
        <f t="shared" si="14"/>
        <v>700</v>
      </c>
    </row>
    <row r="233" spans="1:6" ht="22.5">
      <c r="A233" s="10" t="s">
        <v>479</v>
      </c>
      <c r="B233" s="10" t="s">
        <v>570</v>
      </c>
      <c r="C233" s="42" t="s">
        <v>307</v>
      </c>
      <c r="D233" s="19"/>
      <c r="E233" s="34" t="s">
        <v>292</v>
      </c>
      <c r="F233" s="142">
        <f t="shared" si="14"/>
        <v>700</v>
      </c>
    </row>
    <row r="234" spans="1:6" ht="22.5">
      <c r="A234" s="10" t="s">
        <v>479</v>
      </c>
      <c r="B234" s="10" t="s">
        <v>570</v>
      </c>
      <c r="C234" s="42" t="s">
        <v>308</v>
      </c>
      <c r="D234" s="19"/>
      <c r="E234" s="34" t="s">
        <v>253</v>
      </c>
      <c r="F234" s="142">
        <f t="shared" si="14"/>
        <v>700</v>
      </c>
    </row>
    <row r="235" spans="1:6" ht="22.5">
      <c r="A235" s="10" t="s">
        <v>479</v>
      </c>
      <c r="B235" s="10" t="s">
        <v>570</v>
      </c>
      <c r="C235" s="42" t="s">
        <v>308</v>
      </c>
      <c r="D235" s="19" t="s">
        <v>648</v>
      </c>
      <c r="E235" s="34" t="s">
        <v>424</v>
      </c>
      <c r="F235" s="142">
        <v>700</v>
      </c>
    </row>
    <row r="236" spans="1:6" s="5" customFormat="1" ht="22.5">
      <c r="A236" s="18" t="s">
        <v>549</v>
      </c>
      <c r="B236" s="18"/>
      <c r="C236" s="40"/>
      <c r="D236" s="18"/>
      <c r="E236" s="36" t="s">
        <v>572</v>
      </c>
      <c r="F236" s="140">
        <f>F237+F276+F264</f>
        <v>8241.9</v>
      </c>
    </row>
    <row r="237" spans="1:6" s="5" customFormat="1" ht="12.75">
      <c r="A237" s="18" t="s">
        <v>549</v>
      </c>
      <c r="B237" s="18" t="s">
        <v>480</v>
      </c>
      <c r="C237" s="40"/>
      <c r="D237" s="18"/>
      <c r="E237" s="36" t="s">
        <v>487</v>
      </c>
      <c r="F237" s="140">
        <f>F238</f>
        <v>7094</v>
      </c>
    </row>
    <row r="238" spans="1:6" s="5" customFormat="1" ht="12.75">
      <c r="A238" s="18" t="s">
        <v>549</v>
      </c>
      <c r="B238" s="18" t="s">
        <v>551</v>
      </c>
      <c r="C238" s="40"/>
      <c r="D238" s="18"/>
      <c r="E238" s="33" t="s">
        <v>490</v>
      </c>
      <c r="F238" s="140">
        <f>F239</f>
        <v>7094</v>
      </c>
    </row>
    <row r="239" spans="1:6" ht="22.5">
      <c r="A239" s="10" t="s">
        <v>549</v>
      </c>
      <c r="B239" s="10" t="s">
        <v>551</v>
      </c>
      <c r="C239" s="42" t="s">
        <v>266</v>
      </c>
      <c r="D239" s="10"/>
      <c r="E239" s="35" t="s">
        <v>656</v>
      </c>
      <c r="F239" s="142">
        <f>F240+F251</f>
        <v>7094</v>
      </c>
    </row>
    <row r="240" spans="1:6" ht="12.75">
      <c r="A240" s="10" t="s">
        <v>549</v>
      </c>
      <c r="B240" s="10" t="s">
        <v>551</v>
      </c>
      <c r="C240" s="42" t="s">
        <v>267</v>
      </c>
      <c r="D240" s="10"/>
      <c r="E240" s="47" t="s">
        <v>701</v>
      </c>
      <c r="F240" s="142">
        <f>F241</f>
        <v>3300</v>
      </c>
    </row>
    <row r="241" spans="1:6" ht="33.75">
      <c r="A241" s="10" t="s">
        <v>549</v>
      </c>
      <c r="B241" s="10" t="s">
        <v>551</v>
      </c>
      <c r="C241" s="42" t="s">
        <v>311</v>
      </c>
      <c r="D241" s="10"/>
      <c r="E241" s="35" t="s">
        <v>496</v>
      </c>
      <c r="F241" s="142">
        <f>F242</f>
        <v>3300</v>
      </c>
    </row>
    <row r="242" spans="1:6" ht="12.75">
      <c r="A242" s="10" t="s">
        <v>549</v>
      </c>
      <c r="B242" s="10" t="s">
        <v>551</v>
      </c>
      <c r="C242" s="42" t="s">
        <v>119</v>
      </c>
      <c r="D242" s="10"/>
      <c r="E242" s="34" t="s">
        <v>264</v>
      </c>
      <c r="F242" s="142">
        <f>F243+F248</f>
        <v>3300</v>
      </c>
    </row>
    <row r="243" spans="1:6" ht="22.5">
      <c r="A243" s="10" t="s">
        <v>549</v>
      </c>
      <c r="B243" s="10" t="s">
        <v>551</v>
      </c>
      <c r="C243" s="42" t="s">
        <v>493</v>
      </c>
      <c r="D243" s="10"/>
      <c r="E243" s="35" t="s">
        <v>495</v>
      </c>
      <c r="F243" s="142">
        <f>F244</f>
        <v>3200</v>
      </c>
    </row>
    <row r="244" spans="1:6" ht="12.75">
      <c r="A244" s="10" t="s">
        <v>549</v>
      </c>
      <c r="B244" s="10" t="s">
        <v>551</v>
      </c>
      <c r="C244" s="42" t="s">
        <v>494</v>
      </c>
      <c r="D244" s="10"/>
      <c r="E244" s="35" t="s">
        <v>270</v>
      </c>
      <c r="F244" s="142">
        <f>F245+F246+F247</f>
        <v>3200</v>
      </c>
    </row>
    <row r="245" spans="1:6" ht="45">
      <c r="A245" s="10" t="s">
        <v>549</v>
      </c>
      <c r="B245" s="10" t="s">
        <v>551</v>
      </c>
      <c r="C245" s="42" t="s">
        <v>494</v>
      </c>
      <c r="D245" s="10" t="s">
        <v>580</v>
      </c>
      <c r="E245" s="35" t="s">
        <v>581</v>
      </c>
      <c r="F245" s="142">
        <v>2738.8</v>
      </c>
    </row>
    <row r="246" spans="1:6" ht="22.5">
      <c r="A246" s="10" t="s">
        <v>549</v>
      </c>
      <c r="B246" s="10" t="s">
        <v>551</v>
      </c>
      <c r="C246" s="42" t="s">
        <v>494</v>
      </c>
      <c r="D246" s="10" t="s">
        <v>582</v>
      </c>
      <c r="E246" s="35" t="s">
        <v>583</v>
      </c>
      <c r="F246" s="142">
        <v>453.2</v>
      </c>
    </row>
    <row r="247" spans="1:6" ht="12.75">
      <c r="A247" s="10" t="s">
        <v>549</v>
      </c>
      <c r="B247" s="10" t="s">
        <v>551</v>
      </c>
      <c r="C247" s="42" t="s">
        <v>494</v>
      </c>
      <c r="D247" s="10" t="s">
        <v>646</v>
      </c>
      <c r="E247" s="34" t="s">
        <v>647</v>
      </c>
      <c r="F247" s="142">
        <v>8</v>
      </c>
    </row>
    <row r="248" spans="1:6" ht="33.75">
      <c r="A248" s="10" t="s">
        <v>549</v>
      </c>
      <c r="B248" s="10" t="s">
        <v>551</v>
      </c>
      <c r="C248" s="42" t="s">
        <v>182</v>
      </c>
      <c r="D248" s="10"/>
      <c r="E248" s="35" t="s">
        <v>183</v>
      </c>
      <c r="F248" s="142">
        <f>F249</f>
        <v>100</v>
      </c>
    </row>
    <row r="249" spans="1:6" ht="12.75">
      <c r="A249" s="10" t="s">
        <v>549</v>
      </c>
      <c r="B249" s="10" t="s">
        <v>551</v>
      </c>
      <c r="C249" s="42" t="s">
        <v>184</v>
      </c>
      <c r="D249" s="10"/>
      <c r="E249" s="35" t="s">
        <v>270</v>
      </c>
      <c r="F249" s="142">
        <f>F250</f>
        <v>100</v>
      </c>
    </row>
    <row r="250" spans="1:6" ht="22.5">
      <c r="A250" s="10" t="s">
        <v>549</v>
      </c>
      <c r="B250" s="10" t="s">
        <v>551</v>
      </c>
      <c r="C250" s="42" t="s">
        <v>184</v>
      </c>
      <c r="D250" s="10" t="s">
        <v>582</v>
      </c>
      <c r="E250" s="35" t="s">
        <v>583</v>
      </c>
      <c r="F250" s="142">
        <v>100</v>
      </c>
    </row>
    <row r="251" spans="1:6" ht="33.75">
      <c r="A251" s="10" t="s">
        <v>549</v>
      </c>
      <c r="B251" s="10" t="s">
        <v>551</v>
      </c>
      <c r="C251" s="42" t="s">
        <v>285</v>
      </c>
      <c r="D251" s="10"/>
      <c r="E251" s="46" t="s">
        <v>426</v>
      </c>
      <c r="F251" s="142">
        <f>F252</f>
        <v>3794</v>
      </c>
    </row>
    <row r="252" spans="1:6" ht="33.75">
      <c r="A252" s="10" t="s">
        <v>549</v>
      </c>
      <c r="B252" s="10" t="s">
        <v>551</v>
      </c>
      <c r="C252" s="42" t="s">
        <v>120</v>
      </c>
      <c r="D252" s="10"/>
      <c r="E252" s="34" t="s">
        <v>255</v>
      </c>
      <c r="F252" s="142">
        <f>F253</f>
        <v>3794</v>
      </c>
    </row>
    <row r="253" spans="1:6" ht="12.75">
      <c r="A253" s="10" t="s">
        <v>549</v>
      </c>
      <c r="B253" s="10" t="s">
        <v>551</v>
      </c>
      <c r="C253" s="42" t="s">
        <v>121</v>
      </c>
      <c r="D253" s="10"/>
      <c r="E253" s="34" t="s">
        <v>264</v>
      </c>
      <c r="F253" s="142">
        <f>F254+F259</f>
        <v>3794</v>
      </c>
    </row>
    <row r="254" spans="1:6" ht="45">
      <c r="A254" s="10" t="s">
        <v>549</v>
      </c>
      <c r="B254" s="10" t="s">
        <v>551</v>
      </c>
      <c r="C254" s="42" t="s">
        <v>122</v>
      </c>
      <c r="D254" s="10"/>
      <c r="E254" s="34" t="s">
        <v>123</v>
      </c>
      <c r="F254" s="142">
        <f>F255</f>
        <v>3700</v>
      </c>
    </row>
    <row r="255" spans="1:6" ht="22.5">
      <c r="A255" s="10" t="s">
        <v>549</v>
      </c>
      <c r="B255" s="10" t="s">
        <v>551</v>
      </c>
      <c r="C255" s="42" t="s">
        <v>126</v>
      </c>
      <c r="D255" s="10"/>
      <c r="E255" s="34" t="s">
        <v>127</v>
      </c>
      <c r="F255" s="142">
        <f>F256+F257+F258</f>
        <v>3700</v>
      </c>
    </row>
    <row r="256" spans="1:6" ht="45">
      <c r="A256" s="10" t="s">
        <v>549</v>
      </c>
      <c r="B256" s="10" t="s">
        <v>551</v>
      </c>
      <c r="C256" s="42" t="s">
        <v>126</v>
      </c>
      <c r="D256" s="10" t="s">
        <v>580</v>
      </c>
      <c r="E256" s="35" t="s">
        <v>581</v>
      </c>
      <c r="F256" s="142">
        <v>1708</v>
      </c>
    </row>
    <row r="257" spans="1:6" ht="22.5">
      <c r="A257" s="10" t="s">
        <v>549</v>
      </c>
      <c r="B257" s="10" t="s">
        <v>551</v>
      </c>
      <c r="C257" s="42" t="s">
        <v>126</v>
      </c>
      <c r="D257" s="10" t="s">
        <v>582</v>
      </c>
      <c r="E257" s="35" t="s">
        <v>583</v>
      </c>
      <c r="F257" s="142">
        <v>1902</v>
      </c>
    </row>
    <row r="258" spans="1:6" ht="12.75">
      <c r="A258" s="10" t="s">
        <v>549</v>
      </c>
      <c r="B258" s="10" t="s">
        <v>551</v>
      </c>
      <c r="C258" s="42" t="s">
        <v>126</v>
      </c>
      <c r="D258" s="10" t="s">
        <v>646</v>
      </c>
      <c r="E258" s="34" t="s">
        <v>647</v>
      </c>
      <c r="F258" s="142">
        <v>90</v>
      </c>
    </row>
    <row r="259" spans="1:6" ht="56.25">
      <c r="A259" s="10" t="s">
        <v>549</v>
      </c>
      <c r="B259" s="19" t="s">
        <v>551</v>
      </c>
      <c r="C259" s="42" t="s">
        <v>135</v>
      </c>
      <c r="D259" s="10"/>
      <c r="E259" s="34" t="s">
        <v>129</v>
      </c>
      <c r="F259" s="142">
        <f>F260</f>
        <v>94</v>
      </c>
    </row>
    <row r="260" spans="1:6" ht="22.5">
      <c r="A260" s="10" t="s">
        <v>549</v>
      </c>
      <c r="B260" s="19" t="s">
        <v>551</v>
      </c>
      <c r="C260" s="42" t="s">
        <v>128</v>
      </c>
      <c r="D260" s="10"/>
      <c r="E260" s="34" t="s">
        <v>127</v>
      </c>
      <c r="F260" s="142">
        <f>F261+F262+F263</f>
        <v>94</v>
      </c>
    </row>
    <row r="261" spans="1:6" ht="0.75" customHeight="1">
      <c r="A261" s="10" t="s">
        <v>549</v>
      </c>
      <c r="B261" s="19" t="s">
        <v>551</v>
      </c>
      <c r="C261" s="42" t="s">
        <v>128</v>
      </c>
      <c r="D261" s="10" t="s">
        <v>580</v>
      </c>
      <c r="E261" s="35" t="s">
        <v>581</v>
      </c>
      <c r="F261" s="142"/>
    </row>
    <row r="262" spans="1:7" ht="22.5">
      <c r="A262" s="10" t="s">
        <v>549</v>
      </c>
      <c r="B262" s="19" t="s">
        <v>551</v>
      </c>
      <c r="C262" s="42" t="s">
        <v>128</v>
      </c>
      <c r="D262" s="10" t="s">
        <v>582</v>
      </c>
      <c r="E262" s="35" t="s">
        <v>583</v>
      </c>
      <c r="F262" s="142">
        <f>100-6</f>
        <v>94</v>
      </c>
      <c r="G262">
        <v>-6</v>
      </c>
    </row>
    <row r="263" spans="1:6" ht="0.75" customHeight="1">
      <c r="A263" s="10" t="s">
        <v>549</v>
      </c>
      <c r="B263" s="19" t="s">
        <v>551</v>
      </c>
      <c r="C263" s="42" t="s">
        <v>128</v>
      </c>
      <c r="D263" s="10" t="s">
        <v>646</v>
      </c>
      <c r="E263" s="34" t="s">
        <v>647</v>
      </c>
      <c r="F263" s="142"/>
    </row>
    <row r="264" spans="1:6" s="8" customFormat="1" ht="22.5">
      <c r="A264" s="10" t="s">
        <v>549</v>
      </c>
      <c r="B264" s="19" t="s">
        <v>483</v>
      </c>
      <c r="C264" s="42" t="s">
        <v>313</v>
      </c>
      <c r="D264" s="10"/>
      <c r="E264" s="35" t="s">
        <v>435</v>
      </c>
      <c r="F264" s="142">
        <f>F265</f>
        <v>906</v>
      </c>
    </row>
    <row r="265" spans="1:6" ht="22.5">
      <c r="A265" s="10" t="s">
        <v>549</v>
      </c>
      <c r="B265" s="10" t="s">
        <v>483</v>
      </c>
      <c r="C265" s="42" t="s">
        <v>314</v>
      </c>
      <c r="D265" s="10"/>
      <c r="E265" s="47" t="s">
        <v>451</v>
      </c>
      <c r="F265" s="142">
        <f>F266</f>
        <v>906</v>
      </c>
    </row>
    <row r="266" spans="1:6" ht="22.5">
      <c r="A266" s="10" t="s">
        <v>549</v>
      </c>
      <c r="B266" s="10" t="s">
        <v>483</v>
      </c>
      <c r="C266" s="42" t="s">
        <v>130</v>
      </c>
      <c r="D266" s="19"/>
      <c r="E266" s="34" t="s">
        <v>89</v>
      </c>
      <c r="F266" s="142">
        <f>F267</f>
        <v>906</v>
      </c>
    </row>
    <row r="267" spans="1:6" ht="12.75">
      <c r="A267" s="10" t="s">
        <v>549</v>
      </c>
      <c r="B267" s="10" t="s">
        <v>483</v>
      </c>
      <c r="C267" s="42" t="s">
        <v>131</v>
      </c>
      <c r="D267" s="10"/>
      <c r="E267" s="34" t="s">
        <v>264</v>
      </c>
      <c r="F267" s="142">
        <f>F268+F272</f>
        <v>906</v>
      </c>
    </row>
    <row r="268" spans="1:6" ht="12.75">
      <c r="A268" s="10" t="s">
        <v>549</v>
      </c>
      <c r="B268" s="19" t="s">
        <v>483</v>
      </c>
      <c r="C268" s="42" t="s">
        <v>132</v>
      </c>
      <c r="D268" s="10"/>
      <c r="E268" s="34" t="s">
        <v>133</v>
      </c>
      <c r="F268" s="142">
        <f>F269</f>
        <v>900</v>
      </c>
    </row>
    <row r="269" spans="1:6" ht="22.5">
      <c r="A269" s="10" t="s">
        <v>549</v>
      </c>
      <c r="B269" s="19" t="s">
        <v>483</v>
      </c>
      <c r="C269" s="42" t="s">
        <v>134</v>
      </c>
      <c r="D269" s="10"/>
      <c r="E269" s="34" t="s">
        <v>127</v>
      </c>
      <c r="F269" s="142">
        <f>F270+F271</f>
        <v>900</v>
      </c>
    </row>
    <row r="270" spans="1:6" ht="45">
      <c r="A270" s="10" t="s">
        <v>549</v>
      </c>
      <c r="B270" s="19" t="s">
        <v>483</v>
      </c>
      <c r="C270" s="42" t="s">
        <v>134</v>
      </c>
      <c r="D270" s="10" t="s">
        <v>580</v>
      </c>
      <c r="E270" s="35" t="s">
        <v>581</v>
      </c>
      <c r="F270" s="142">
        <v>692</v>
      </c>
    </row>
    <row r="271" spans="1:6" ht="22.5">
      <c r="A271" s="10" t="s">
        <v>549</v>
      </c>
      <c r="B271" s="19" t="s">
        <v>483</v>
      </c>
      <c r="C271" s="42" t="s">
        <v>134</v>
      </c>
      <c r="D271" s="10" t="s">
        <v>582</v>
      </c>
      <c r="E271" s="35" t="s">
        <v>583</v>
      </c>
      <c r="F271" s="142">
        <v>208</v>
      </c>
    </row>
    <row r="272" spans="1:6" ht="22.5">
      <c r="A272" s="10" t="s">
        <v>549</v>
      </c>
      <c r="B272" s="19" t="s">
        <v>483</v>
      </c>
      <c r="C272" s="42" t="s">
        <v>136</v>
      </c>
      <c r="D272" s="10"/>
      <c r="E272" s="34" t="s">
        <v>137</v>
      </c>
      <c r="F272" s="142">
        <f>F273</f>
        <v>6</v>
      </c>
    </row>
    <row r="273" spans="1:6" ht="22.5">
      <c r="A273" s="10" t="s">
        <v>549</v>
      </c>
      <c r="B273" s="19" t="s">
        <v>483</v>
      </c>
      <c r="C273" s="42" t="s">
        <v>138</v>
      </c>
      <c r="D273" s="10"/>
      <c r="E273" s="34" t="s">
        <v>127</v>
      </c>
      <c r="F273" s="142">
        <f>F274+F275</f>
        <v>6</v>
      </c>
    </row>
    <row r="274" spans="1:6" ht="0.75" customHeight="1">
      <c r="A274" s="10" t="s">
        <v>549</v>
      </c>
      <c r="B274" s="19" t="s">
        <v>483</v>
      </c>
      <c r="C274" s="42" t="s">
        <v>138</v>
      </c>
      <c r="D274" s="10" t="s">
        <v>580</v>
      </c>
      <c r="E274" s="35" t="s">
        <v>581</v>
      </c>
      <c r="F274" s="142"/>
    </row>
    <row r="275" spans="1:7" ht="22.5">
      <c r="A275" s="10" t="s">
        <v>549</v>
      </c>
      <c r="B275" s="19" t="s">
        <v>483</v>
      </c>
      <c r="C275" s="42" t="s">
        <v>138</v>
      </c>
      <c r="D275" s="10" t="s">
        <v>582</v>
      </c>
      <c r="E275" s="35" t="s">
        <v>583</v>
      </c>
      <c r="F275" s="142">
        <v>6</v>
      </c>
      <c r="G275">
        <v>6</v>
      </c>
    </row>
    <row r="276" spans="1:6" ht="12.75">
      <c r="A276" s="18" t="s">
        <v>549</v>
      </c>
      <c r="B276" s="18" t="s">
        <v>484</v>
      </c>
      <c r="C276" s="40"/>
      <c r="D276" s="18"/>
      <c r="E276" s="33" t="s">
        <v>543</v>
      </c>
      <c r="F276" s="140">
        <f>F277+F285</f>
        <v>241.9</v>
      </c>
    </row>
    <row r="277" spans="1:6" ht="12.75">
      <c r="A277" s="18" t="s">
        <v>549</v>
      </c>
      <c r="B277" s="18" t="s">
        <v>485</v>
      </c>
      <c r="C277" s="40"/>
      <c r="D277" s="18"/>
      <c r="E277" s="33" t="s">
        <v>501</v>
      </c>
      <c r="F277" s="140">
        <f aca="true" t="shared" si="15" ref="F277:F283">F278</f>
        <v>171.9</v>
      </c>
    </row>
    <row r="278" spans="1:6" s="9" customFormat="1" ht="12.75">
      <c r="A278" s="19" t="s">
        <v>549</v>
      </c>
      <c r="B278" s="43" t="s">
        <v>485</v>
      </c>
      <c r="C278" s="43" t="s">
        <v>359</v>
      </c>
      <c r="D278" s="19"/>
      <c r="E278" s="34" t="s">
        <v>657</v>
      </c>
      <c r="F278" s="142">
        <f t="shared" si="15"/>
        <v>171.9</v>
      </c>
    </row>
    <row r="279" spans="1:6" s="9" customFormat="1" ht="22.5">
      <c r="A279" s="10" t="s">
        <v>549</v>
      </c>
      <c r="B279" s="42" t="s">
        <v>485</v>
      </c>
      <c r="C279" s="42" t="s">
        <v>619</v>
      </c>
      <c r="D279" s="10"/>
      <c r="E279" s="47" t="s">
        <v>436</v>
      </c>
      <c r="F279" s="142">
        <f t="shared" si="15"/>
        <v>171.9</v>
      </c>
    </row>
    <row r="280" spans="1:6" s="9" customFormat="1" ht="22.5">
      <c r="A280" s="19" t="s">
        <v>549</v>
      </c>
      <c r="B280" s="43" t="s">
        <v>485</v>
      </c>
      <c r="C280" s="42" t="s">
        <v>620</v>
      </c>
      <c r="D280" s="10"/>
      <c r="E280" s="35" t="s">
        <v>621</v>
      </c>
      <c r="F280" s="142">
        <f t="shared" si="15"/>
        <v>171.9</v>
      </c>
    </row>
    <row r="281" spans="1:6" s="9" customFormat="1" ht="56.25" customHeight="1">
      <c r="A281" s="19" t="s">
        <v>549</v>
      </c>
      <c r="B281" s="43" t="s">
        <v>485</v>
      </c>
      <c r="C281" s="42" t="s">
        <v>622</v>
      </c>
      <c r="D281" s="10"/>
      <c r="E281" s="35" t="s">
        <v>276</v>
      </c>
      <c r="F281" s="142">
        <f t="shared" si="15"/>
        <v>171.9</v>
      </c>
    </row>
    <row r="282" spans="1:6" s="9" customFormat="1" ht="56.25" customHeight="1">
      <c r="A282" s="19" t="s">
        <v>549</v>
      </c>
      <c r="B282" s="43" t="s">
        <v>485</v>
      </c>
      <c r="C282" s="42" t="s">
        <v>623</v>
      </c>
      <c r="D282" s="10"/>
      <c r="E282" s="35" t="s">
        <v>624</v>
      </c>
      <c r="F282" s="142">
        <f t="shared" si="15"/>
        <v>171.9</v>
      </c>
    </row>
    <row r="283" spans="1:6" s="9" customFormat="1" ht="56.25" customHeight="1">
      <c r="A283" s="19" t="s">
        <v>549</v>
      </c>
      <c r="B283" s="43" t="s">
        <v>485</v>
      </c>
      <c r="C283" s="42" t="s">
        <v>625</v>
      </c>
      <c r="D283" s="10"/>
      <c r="E283" s="35" t="s">
        <v>277</v>
      </c>
      <c r="F283" s="142">
        <f t="shared" si="15"/>
        <v>171.9</v>
      </c>
    </row>
    <row r="284" spans="1:6" s="9" customFormat="1" ht="22.5">
      <c r="A284" s="10" t="s">
        <v>549</v>
      </c>
      <c r="B284" s="42" t="s">
        <v>485</v>
      </c>
      <c r="C284" s="42" t="s">
        <v>625</v>
      </c>
      <c r="D284" s="10" t="s">
        <v>582</v>
      </c>
      <c r="E284" s="35" t="s">
        <v>583</v>
      </c>
      <c r="F284" s="142">
        <v>171.9</v>
      </c>
    </row>
    <row r="285" spans="1:6" ht="12.75">
      <c r="A285" s="18" t="s">
        <v>549</v>
      </c>
      <c r="B285" s="18" t="s">
        <v>547</v>
      </c>
      <c r="C285" s="40"/>
      <c r="D285" s="18"/>
      <c r="E285" s="33" t="s">
        <v>503</v>
      </c>
      <c r="F285" s="140">
        <f>F286</f>
        <v>70</v>
      </c>
    </row>
    <row r="286" spans="1:6" ht="15.75" customHeight="1">
      <c r="A286" s="10" t="s">
        <v>549</v>
      </c>
      <c r="B286" s="10" t="s">
        <v>547</v>
      </c>
      <c r="C286" s="42" t="s">
        <v>139</v>
      </c>
      <c r="D286" s="10"/>
      <c r="E286" s="48" t="s">
        <v>433</v>
      </c>
      <c r="F286" s="142">
        <f>F287</f>
        <v>70</v>
      </c>
    </row>
    <row r="287" spans="1:6" ht="12.75">
      <c r="A287" s="10" t="s">
        <v>549</v>
      </c>
      <c r="B287" s="10" t="s">
        <v>547</v>
      </c>
      <c r="C287" s="42" t="s">
        <v>140</v>
      </c>
      <c r="D287" s="10"/>
      <c r="E287" s="49" t="s">
        <v>2</v>
      </c>
      <c r="F287" s="142">
        <f>F288+F293</f>
        <v>70</v>
      </c>
    </row>
    <row r="288" spans="1:6" ht="22.5">
      <c r="A288" s="10" t="s">
        <v>549</v>
      </c>
      <c r="B288" s="10" t="s">
        <v>547</v>
      </c>
      <c r="C288" s="42" t="s">
        <v>141</v>
      </c>
      <c r="D288" s="10"/>
      <c r="E288" s="35" t="s">
        <v>223</v>
      </c>
      <c r="F288" s="142">
        <f>F289</f>
        <v>30</v>
      </c>
    </row>
    <row r="289" spans="1:6" ht="12.75">
      <c r="A289" s="10" t="s">
        <v>549</v>
      </c>
      <c r="B289" s="10" t="s">
        <v>547</v>
      </c>
      <c r="C289" s="42" t="s">
        <v>142</v>
      </c>
      <c r="D289" s="10"/>
      <c r="E289" s="34" t="s">
        <v>264</v>
      </c>
      <c r="F289" s="142">
        <f>F290</f>
        <v>30</v>
      </c>
    </row>
    <row r="290" spans="1:6" ht="24.75" customHeight="1">
      <c r="A290" s="10" t="s">
        <v>549</v>
      </c>
      <c r="B290" s="10" t="s">
        <v>547</v>
      </c>
      <c r="C290" s="42" t="s">
        <v>143</v>
      </c>
      <c r="D290" s="10"/>
      <c r="E290" s="35" t="s">
        <v>409</v>
      </c>
      <c r="F290" s="142">
        <f>F291</f>
        <v>30</v>
      </c>
    </row>
    <row r="291" spans="1:6" ht="15" customHeight="1">
      <c r="A291" s="10" t="s">
        <v>549</v>
      </c>
      <c r="B291" s="10" t="s">
        <v>547</v>
      </c>
      <c r="C291" s="42" t="s">
        <v>144</v>
      </c>
      <c r="D291" s="10"/>
      <c r="E291" s="35" t="s">
        <v>145</v>
      </c>
      <c r="F291" s="142">
        <f>F292</f>
        <v>30</v>
      </c>
    </row>
    <row r="292" spans="1:6" ht="22.5">
      <c r="A292" s="10" t="s">
        <v>549</v>
      </c>
      <c r="B292" s="10" t="s">
        <v>547</v>
      </c>
      <c r="C292" s="42" t="s">
        <v>144</v>
      </c>
      <c r="D292" s="10" t="s">
        <v>582</v>
      </c>
      <c r="E292" s="35" t="s">
        <v>583</v>
      </c>
      <c r="F292" s="142">
        <v>30</v>
      </c>
    </row>
    <row r="293" spans="1:6" ht="22.5">
      <c r="A293" s="10" t="s">
        <v>549</v>
      </c>
      <c r="B293" s="10" t="s">
        <v>547</v>
      </c>
      <c r="C293" s="42" t="s">
        <v>146</v>
      </c>
      <c r="D293" s="10"/>
      <c r="E293" s="35" t="s">
        <v>224</v>
      </c>
      <c r="F293" s="142">
        <f>F294</f>
        <v>40</v>
      </c>
    </row>
    <row r="294" spans="1:6" ht="12.75">
      <c r="A294" s="10" t="s">
        <v>549</v>
      </c>
      <c r="B294" s="10" t="s">
        <v>547</v>
      </c>
      <c r="C294" s="42" t="s">
        <v>147</v>
      </c>
      <c r="D294" s="10"/>
      <c r="E294" s="34" t="s">
        <v>264</v>
      </c>
      <c r="F294" s="142">
        <f>F297</f>
        <v>40</v>
      </c>
    </row>
    <row r="295" spans="1:6" ht="22.5">
      <c r="A295" s="10" t="s">
        <v>549</v>
      </c>
      <c r="B295" s="10" t="s">
        <v>547</v>
      </c>
      <c r="C295" s="42" t="s">
        <v>148</v>
      </c>
      <c r="D295" s="10"/>
      <c r="E295" s="35" t="s">
        <v>84</v>
      </c>
      <c r="F295" s="142">
        <f>F296</f>
        <v>40</v>
      </c>
    </row>
    <row r="296" spans="1:6" ht="12.75">
      <c r="A296" s="10" t="s">
        <v>549</v>
      </c>
      <c r="B296" s="10" t="s">
        <v>547</v>
      </c>
      <c r="C296" s="42" t="s">
        <v>150</v>
      </c>
      <c r="D296" s="10"/>
      <c r="E296" s="35" t="s">
        <v>145</v>
      </c>
      <c r="F296" s="142">
        <f>F297</f>
        <v>40</v>
      </c>
    </row>
    <row r="297" spans="1:6" ht="22.5">
      <c r="A297" s="10" t="s">
        <v>549</v>
      </c>
      <c r="B297" s="10" t="s">
        <v>547</v>
      </c>
      <c r="C297" s="42" t="s">
        <v>150</v>
      </c>
      <c r="D297" s="10" t="s">
        <v>582</v>
      </c>
      <c r="E297" s="35" t="s">
        <v>583</v>
      </c>
      <c r="F297" s="142">
        <v>40</v>
      </c>
    </row>
    <row r="298" spans="1:6" ht="22.5">
      <c r="A298" s="18" t="s">
        <v>575</v>
      </c>
      <c r="B298" s="18"/>
      <c r="C298" s="40"/>
      <c r="D298" s="18"/>
      <c r="E298" s="33" t="s">
        <v>576</v>
      </c>
      <c r="F298" s="140">
        <f aca="true" t="shared" si="16" ref="F298:F304">F299</f>
        <v>542</v>
      </c>
    </row>
    <row r="299" spans="1:6" ht="12.75">
      <c r="A299" s="18" t="s">
        <v>575</v>
      </c>
      <c r="B299" s="18" t="s">
        <v>480</v>
      </c>
      <c r="C299" s="40"/>
      <c r="D299" s="18"/>
      <c r="E299" s="36" t="s">
        <v>487</v>
      </c>
      <c r="F299" s="140">
        <f t="shared" si="16"/>
        <v>542</v>
      </c>
    </row>
    <row r="300" spans="1:6" s="5" customFormat="1" ht="33.75">
      <c r="A300" s="18" t="s">
        <v>575</v>
      </c>
      <c r="B300" s="18" t="s">
        <v>536</v>
      </c>
      <c r="C300" s="40"/>
      <c r="D300" s="18"/>
      <c r="E300" s="33" t="s">
        <v>550</v>
      </c>
      <c r="F300" s="140">
        <f t="shared" si="16"/>
        <v>542</v>
      </c>
    </row>
    <row r="301" spans="1:6" s="5" customFormat="1" ht="12.75">
      <c r="A301" s="10" t="s">
        <v>575</v>
      </c>
      <c r="B301" s="10" t="s">
        <v>536</v>
      </c>
      <c r="C301" s="42" t="s">
        <v>262</v>
      </c>
      <c r="D301" s="10"/>
      <c r="E301" s="34" t="s">
        <v>655</v>
      </c>
      <c r="F301" s="142">
        <f t="shared" si="16"/>
        <v>542</v>
      </c>
    </row>
    <row r="302" spans="1:6" s="5" customFormat="1" ht="12.75">
      <c r="A302" s="10" t="s">
        <v>575</v>
      </c>
      <c r="B302" s="10" t="s">
        <v>536</v>
      </c>
      <c r="C302" s="42" t="s">
        <v>261</v>
      </c>
      <c r="D302" s="10"/>
      <c r="E302" s="34" t="s">
        <v>701</v>
      </c>
      <c r="F302" s="142">
        <f t="shared" si="16"/>
        <v>542</v>
      </c>
    </row>
    <row r="303" spans="1:6" s="5" customFormat="1" ht="12.75">
      <c r="A303" s="10" t="s">
        <v>575</v>
      </c>
      <c r="B303" s="10" t="s">
        <v>536</v>
      </c>
      <c r="C303" s="42" t="s">
        <v>263</v>
      </c>
      <c r="D303" s="10"/>
      <c r="E303" s="34" t="s">
        <v>264</v>
      </c>
      <c r="F303" s="142">
        <f t="shared" si="16"/>
        <v>542</v>
      </c>
    </row>
    <row r="304" spans="1:6" s="5" customFormat="1" ht="22.5">
      <c r="A304" s="10" t="s">
        <v>575</v>
      </c>
      <c r="B304" s="10" t="s">
        <v>536</v>
      </c>
      <c r="C304" s="42" t="s">
        <v>151</v>
      </c>
      <c r="D304" s="10"/>
      <c r="E304" s="34" t="s">
        <v>425</v>
      </c>
      <c r="F304" s="142">
        <f t="shared" si="16"/>
        <v>542</v>
      </c>
    </row>
    <row r="305" spans="1:6" s="5" customFormat="1" ht="12.75">
      <c r="A305" s="10" t="s">
        <v>575</v>
      </c>
      <c r="B305" s="10" t="s">
        <v>536</v>
      </c>
      <c r="C305" s="42" t="s">
        <v>152</v>
      </c>
      <c r="D305" s="10"/>
      <c r="E305" s="34" t="s">
        <v>270</v>
      </c>
      <c r="F305" s="142">
        <f>F306+F307+F308</f>
        <v>542</v>
      </c>
    </row>
    <row r="306" spans="1:6" ht="45">
      <c r="A306" s="10" t="s">
        <v>575</v>
      </c>
      <c r="B306" s="10" t="s">
        <v>536</v>
      </c>
      <c r="C306" s="42" t="s">
        <v>152</v>
      </c>
      <c r="D306" s="10" t="s">
        <v>580</v>
      </c>
      <c r="E306" s="35" t="s">
        <v>581</v>
      </c>
      <c r="F306" s="142">
        <v>489</v>
      </c>
    </row>
    <row r="307" spans="1:6" ht="22.5">
      <c r="A307" s="10" t="s">
        <v>575</v>
      </c>
      <c r="B307" s="10" t="s">
        <v>536</v>
      </c>
      <c r="C307" s="42" t="s">
        <v>152</v>
      </c>
      <c r="D307" s="10" t="s">
        <v>582</v>
      </c>
      <c r="E307" s="35" t="s">
        <v>583</v>
      </c>
      <c r="F307" s="142">
        <v>52</v>
      </c>
    </row>
    <row r="308" spans="1:6" ht="12.75">
      <c r="A308" s="10" t="s">
        <v>575</v>
      </c>
      <c r="B308" s="10" t="s">
        <v>536</v>
      </c>
      <c r="C308" s="42" t="s">
        <v>152</v>
      </c>
      <c r="D308" s="10" t="s">
        <v>646</v>
      </c>
      <c r="E308" s="34" t="s">
        <v>647</v>
      </c>
      <c r="F308" s="142">
        <v>1</v>
      </c>
    </row>
    <row r="309" spans="1:6" ht="22.5">
      <c r="A309" s="18" t="s">
        <v>518</v>
      </c>
      <c r="B309" s="10"/>
      <c r="C309" s="42"/>
      <c r="D309" s="10"/>
      <c r="E309" s="33" t="s">
        <v>407</v>
      </c>
      <c r="F309" s="140">
        <f>F310</f>
        <v>320</v>
      </c>
    </row>
    <row r="310" spans="1:6" ht="12.75">
      <c r="A310" s="18" t="s">
        <v>518</v>
      </c>
      <c r="B310" s="18" t="s">
        <v>480</v>
      </c>
      <c r="C310" s="40"/>
      <c r="D310" s="18"/>
      <c r="E310" s="33" t="s">
        <v>487</v>
      </c>
      <c r="F310" s="140">
        <f>F311</f>
        <v>320</v>
      </c>
    </row>
    <row r="311" spans="1:6" ht="12.75">
      <c r="A311" s="18" t="s">
        <v>518</v>
      </c>
      <c r="B311" s="18" t="s">
        <v>551</v>
      </c>
      <c r="C311" s="40"/>
      <c r="D311" s="18"/>
      <c r="E311" s="33" t="s">
        <v>490</v>
      </c>
      <c r="F311" s="140">
        <f>F312</f>
        <v>320</v>
      </c>
    </row>
    <row r="312" spans="1:6" s="8" customFormat="1" ht="33.75">
      <c r="A312" s="10" t="s">
        <v>518</v>
      </c>
      <c r="B312" s="10" t="s">
        <v>551</v>
      </c>
      <c r="C312" s="42" t="s">
        <v>153</v>
      </c>
      <c r="D312" s="10"/>
      <c r="E312" s="35" t="s">
        <v>696</v>
      </c>
      <c r="F312" s="142">
        <f>F313+F330</f>
        <v>320</v>
      </c>
    </row>
    <row r="313" spans="1:6" s="5" customFormat="1" ht="12.75">
      <c r="A313" s="10" t="s">
        <v>518</v>
      </c>
      <c r="B313" s="10" t="s">
        <v>551</v>
      </c>
      <c r="C313" s="42" t="s">
        <v>154</v>
      </c>
      <c r="D313" s="62"/>
      <c r="E313" s="47" t="s">
        <v>432</v>
      </c>
      <c r="F313" s="142">
        <f>F315+F325</f>
        <v>191</v>
      </c>
    </row>
    <row r="314" spans="1:6" ht="22.5">
      <c r="A314" s="21" t="s">
        <v>518</v>
      </c>
      <c r="B314" s="10" t="s">
        <v>551</v>
      </c>
      <c r="C314" s="42" t="s">
        <v>155</v>
      </c>
      <c r="D314" s="21"/>
      <c r="E314" s="35" t="s">
        <v>7</v>
      </c>
      <c r="F314" s="146">
        <f>F315</f>
        <v>167</v>
      </c>
    </row>
    <row r="315" spans="1:6" ht="12.75">
      <c r="A315" s="21" t="s">
        <v>518</v>
      </c>
      <c r="B315" s="10" t="s">
        <v>551</v>
      </c>
      <c r="C315" s="42" t="s">
        <v>156</v>
      </c>
      <c r="D315" s="21"/>
      <c r="E315" s="34" t="s">
        <v>264</v>
      </c>
      <c r="F315" s="146">
        <f>F316+F319+F322</f>
        <v>167</v>
      </c>
    </row>
    <row r="316" spans="1:6" s="4" customFormat="1" ht="33.75">
      <c r="A316" s="21" t="s">
        <v>518</v>
      </c>
      <c r="B316" s="10" t="s">
        <v>551</v>
      </c>
      <c r="C316" s="42" t="s">
        <v>157</v>
      </c>
      <c r="D316" s="21"/>
      <c r="E316" s="35" t="s">
        <v>8</v>
      </c>
      <c r="F316" s="146">
        <f>F317</f>
        <v>71</v>
      </c>
    </row>
    <row r="317" spans="1:6" s="4" customFormat="1" ht="12.75">
      <c r="A317" s="21" t="s">
        <v>518</v>
      </c>
      <c r="B317" s="10" t="s">
        <v>551</v>
      </c>
      <c r="C317" s="42" t="s">
        <v>158</v>
      </c>
      <c r="D317" s="21"/>
      <c r="E317" s="35" t="s">
        <v>145</v>
      </c>
      <c r="F317" s="146">
        <f>F318</f>
        <v>71</v>
      </c>
    </row>
    <row r="318" spans="1:7" s="4" customFormat="1" ht="22.5">
      <c r="A318" s="10" t="s">
        <v>518</v>
      </c>
      <c r="B318" s="10" t="s">
        <v>551</v>
      </c>
      <c r="C318" s="42" t="s">
        <v>158</v>
      </c>
      <c r="D318" s="10" t="s">
        <v>582</v>
      </c>
      <c r="E318" s="35" t="s">
        <v>583</v>
      </c>
      <c r="F318" s="146">
        <f>100-29</f>
        <v>71</v>
      </c>
      <c r="G318" s="4">
        <v>-29</v>
      </c>
    </row>
    <row r="319" spans="1:6" s="4" customFormat="1" ht="33.75">
      <c r="A319" s="21" t="s">
        <v>518</v>
      </c>
      <c r="B319" s="10" t="s">
        <v>551</v>
      </c>
      <c r="C319" s="42" t="s">
        <v>159</v>
      </c>
      <c r="D319" s="21"/>
      <c r="E319" s="34" t="s">
        <v>9</v>
      </c>
      <c r="F319" s="146">
        <f>F320</f>
        <v>50</v>
      </c>
    </row>
    <row r="320" spans="1:6" s="4" customFormat="1" ht="12.75">
      <c r="A320" s="21" t="s">
        <v>518</v>
      </c>
      <c r="B320" s="10" t="s">
        <v>551</v>
      </c>
      <c r="C320" s="42" t="s">
        <v>160</v>
      </c>
      <c r="D320" s="21"/>
      <c r="E320" s="35" t="s">
        <v>145</v>
      </c>
      <c r="F320" s="146">
        <f>F321</f>
        <v>50</v>
      </c>
    </row>
    <row r="321" spans="1:6" s="4" customFormat="1" ht="22.5">
      <c r="A321" s="10" t="s">
        <v>518</v>
      </c>
      <c r="B321" s="10" t="s">
        <v>551</v>
      </c>
      <c r="C321" s="42" t="s">
        <v>160</v>
      </c>
      <c r="D321" s="10" t="s">
        <v>582</v>
      </c>
      <c r="E321" s="35" t="s">
        <v>583</v>
      </c>
      <c r="F321" s="146">
        <v>50</v>
      </c>
    </row>
    <row r="322" spans="1:6" s="4" customFormat="1" ht="33.75">
      <c r="A322" s="10" t="s">
        <v>518</v>
      </c>
      <c r="B322" s="10" t="s">
        <v>551</v>
      </c>
      <c r="C322" s="42" t="s">
        <v>230</v>
      </c>
      <c r="D322" s="10"/>
      <c r="E322" s="34" t="s">
        <v>231</v>
      </c>
      <c r="F322" s="146">
        <f>F323</f>
        <v>46</v>
      </c>
    </row>
    <row r="323" spans="1:6" s="4" customFormat="1" ht="12.75">
      <c r="A323" s="10" t="s">
        <v>518</v>
      </c>
      <c r="B323" s="10" t="s">
        <v>551</v>
      </c>
      <c r="C323" s="42" t="s">
        <v>232</v>
      </c>
      <c r="D323" s="10"/>
      <c r="E323" s="35" t="s">
        <v>145</v>
      </c>
      <c r="F323" s="146">
        <f>F324</f>
        <v>46</v>
      </c>
    </row>
    <row r="324" spans="1:6" s="4" customFormat="1" ht="22.5">
      <c r="A324" s="10" t="s">
        <v>518</v>
      </c>
      <c r="B324" s="10" t="s">
        <v>551</v>
      </c>
      <c r="C324" s="42" t="s">
        <v>232</v>
      </c>
      <c r="D324" s="10" t="s">
        <v>582</v>
      </c>
      <c r="E324" s="35" t="s">
        <v>583</v>
      </c>
      <c r="F324" s="146">
        <v>46</v>
      </c>
    </row>
    <row r="325" spans="1:6" s="4" customFormat="1" ht="12.75">
      <c r="A325" s="21" t="s">
        <v>518</v>
      </c>
      <c r="B325" s="10" t="s">
        <v>551</v>
      </c>
      <c r="C325" s="42" t="s">
        <v>161</v>
      </c>
      <c r="D325" s="21"/>
      <c r="E325" s="34" t="s">
        <v>10</v>
      </c>
      <c r="F325" s="146">
        <f>F326</f>
        <v>24</v>
      </c>
    </row>
    <row r="326" spans="1:6" s="4" customFormat="1" ht="12.75">
      <c r="A326" s="21" t="s">
        <v>518</v>
      </c>
      <c r="B326" s="10" t="s">
        <v>551</v>
      </c>
      <c r="C326" s="42" t="s">
        <v>162</v>
      </c>
      <c r="D326" s="21"/>
      <c r="E326" s="34" t="s">
        <v>264</v>
      </c>
      <c r="F326" s="146">
        <f>F327</f>
        <v>24</v>
      </c>
    </row>
    <row r="327" spans="1:6" s="4" customFormat="1" ht="56.25">
      <c r="A327" s="21" t="s">
        <v>518</v>
      </c>
      <c r="B327" s="10" t="s">
        <v>551</v>
      </c>
      <c r="C327" s="42" t="s">
        <v>163</v>
      </c>
      <c r="D327" s="21"/>
      <c r="E327" s="34" t="s">
        <v>11</v>
      </c>
      <c r="F327" s="146">
        <f>F328</f>
        <v>24</v>
      </c>
    </row>
    <row r="328" spans="1:6" s="4" customFormat="1" ht="12.75">
      <c r="A328" s="21" t="s">
        <v>518</v>
      </c>
      <c r="B328" s="10" t="s">
        <v>551</v>
      </c>
      <c r="C328" s="42" t="s">
        <v>164</v>
      </c>
      <c r="D328" s="21"/>
      <c r="E328" s="35" t="s">
        <v>145</v>
      </c>
      <c r="F328" s="146">
        <f>F329</f>
        <v>24</v>
      </c>
    </row>
    <row r="329" spans="1:6" s="4" customFormat="1" ht="22.5">
      <c r="A329" s="10" t="s">
        <v>518</v>
      </c>
      <c r="B329" s="10" t="s">
        <v>551</v>
      </c>
      <c r="C329" s="42" t="s">
        <v>164</v>
      </c>
      <c r="D329" s="10" t="s">
        <v>582</v>
      </c>
      <c r="E329" s="35" t="s">
        <v>583</v>
      </c>
      <c r="F329" s="146">
        <v>24</v>
      </c>
    </row>
    <row r="330" spans="1:6" s="4" customFormat="1" ht="12.75">
      <c r="A330" s="10" t="s">
        <v>518</v>
      </c>
      <c r="B330" s="10" t="s">
        <v>551</v>
      </c>
      <c r="C330" s="42" t="s">
        <v>165</v>
      </c>
      <c r="D330" s="32"/>
      <c r="E330" s="47" t="s">
        <v>12</v>
      </c>
      <c r="F330" s="146">
        <f>F331</f>
        <v>129</v>
      </c>
    </row>
    <row r="331" spans="1:6" s="4" customFormat="1" ht="33.75">
      <c r="A331" s="10" t="s">
        <v>518</v>
      </c>
      <c r="B331" s="10" t="s">
        <v>551</v>
      </c>
      <c r="C331" s="42" t="s">
        <v>166</v>
      </c>
      <c r="D331" s="21"/>
      <c r="E331" s="35" t="s">
        <v>13</v>
      </c>
      <c r="F331" s="146">
        <f>F332</f>
        <v>129</v>
      </c>
    </row>
    <row r="332" spans="1:6" s="4" customFormat="1" ht="12.75">
      <c r="A332" s="10" t="s">
        <v>518</v>
      </c>
      <c r="B332" s="10" t="s">
        <v>551</v>
      </c>
      <c r="C332" s="42" t="s">
        <v>167</v>
      </c>
      <c r="D332" s="21"/>
      <c r="E332" s="34" t="s">
        <v>264</v>
      </c>
      <c r="F332" s="146">
        <f>F333+F336+F339</f>
        <v>129</v>
      </c>
    </row>
    <row r="333" spans="1:6" s="4" customFormat="1" ht="22.5">
      <c r="A333" s="10" t="s">
        <v>518</v>
      </c>
      <c r="B333" s="10" t="s">
        <v>551</v>
      </c>
      <c r="C333" s="42" t="s">
        <v>168</v>
      </c>
      <c r="D333" s="21"/>
      <c r="E333" s="35" t="s">
        <v>81</v>
      </c>
      <c r="F333" s="146">
        <f>F334</f>
        <v>70</v>
      </c>
    </row>
    <row r="334" spans="1:6" s="4" customFormat="1" ht="12.75">
      <c r="A334" s="10" t="s">
        <v>518</v>
      </c>
      <c r="B334" s="10" t="s">
        <v>551</v>
      </c>
      <c r="C334" s="42" t="s">
        <v>169</v>
      </c>
      <c r="D334" s="21"/>
      <c r="E334" s="35" t="s">
        <v>145</v>
      </c>
      <c r="F334" s="146">
        <f>F335</f>
        <v>70</v>
      </c>
    </row>
    <row r="335" spans="1:6" s="4" customFormat="1" ht="22.5">
      <c r="A335" s="10" t="s">
        <v>518</v>
      </c>
      <c r="B335" s="10" t="s">
        <v>551</v>
      </c>
      <c r="C335" s="42" t="s">
        <v>169</v>
      </c>
      <c r="D335" s="10" t="s">
        <v>582</v>
      </c>
      <c r="E335" s="35" t="s">
        <v>583</v>
      </c>
      <c r="F335" s="146">
        <v>70</v>
      </c>
    </row>
    <row r="336" spans="1:6" s="4" customFormat="1" ht="33.75">
      <c r="A336" s="10" t="s">
        <v>518</v>
      </c>
      <c r="B336" s="10" t="s">
        <v>551</v>
      </c>
      <c r="C336" s="42" t="s">
        <v>170</v>
      </c>
      <c r="D336" s="21"/>
      <c r="E336" s="35" t="s">
        <v>447</v>
      </c>
      <c r="F336" s="146">
        <f>F337</f>
        <v>30</v>
      </c>
    </row>
    <row r="337" spans="1:6" s="4" customFormat="1" ht="12.75">
      <c r="A337" s="10" t="s">
        <v>518</v>
      </c>
      <c r="B337" s="10" t="s">
        <v>551</v>
      </c>
      <c r="C337" s="42" t="s">
        <v>171</v>
      </c>
      <c r="D337" s="21"/>
      <c r="E337" s="35" t="s">
        <v>145</v>
      </c>
      <c r="F337" s="146">
        <f>F338</f>
        <v>30</v>
      </c>
    </row>
    <row r="338" spans="1:6" s="4" customFormat="1" ht="22.5">
      <c r="A338" s="10" t="s">
        <v>518</v>
      </c>
      <c r="B338" s="10" t="s">
        <v>551</v>
      </c>
      <c r="C338" s="42" t="s">
        <v>171</v>
      </c>
      <c r="D338" s="10" t="s">
        <v>582</v>
      </c>
      <c r="E338" s="35" t="s">
        <v>583</v>
      </c>
      <c r="F338" s="146">
        <v>30</v>
      </c>
    </row>
    <row r="339" spans="1:6" s="4" customFormat="1" ht="33.75">
      <c r="A339" s="10" t="s">
        <v>518</v>
      </c>
      <c r="B339" s="10" t="s">
        <v>551</v>
      </c>
      <c r="C339" s="42" t="s">
        <v>521</v>
      </c>
      <c r="D339" s="10"/>
      <c r="E339" s="35" t="s">
        <v>522</v>
      </c>
      <c r="F339" s="146">
        <f>F340</f>
        <v>29</v>
      </c>
    </row>
    <row r="340" spans="1:6" s="4" customFormat="1" ht="12.75">
      <c r="A340" s="10" t="s">
        <v>518</v>
      </c>
      <c r="B340" s="10" t="s">
        <v>551</v>
      </c>
      <c r="C340" s="42" t="s">
        <v>523</v>
      </c>
      <c r="D340" s="10"/>
      <c r="E340" s="35" t="s">
        <v>145</v>
      </c>
      <c r="F340" s="146">
        <f>F341</f>
        <v>29</v>
      </c>
    </row>
    <row r="341" spans="1:7" s="4" customFormat="1" ht="22.5">
      <c r="A341" s="10" t="s">
        <v>518</v>
      </c>
      <c r="B341" s="10" t="s">
        <v>551</v>
      </c>
      <c r="C341" s="42" t="s">
        <v>523</v>
      </c>
      <c r="D341" s="10" t="s">
        <v>582</v>
      </c>
      <c r="E341" s="35" t="s">
        <v>583</v>
      </c>
      <c r="F341" s="146">
        <v>29</v>
      </c>
      <c r="G341" s="4">
        <v>29</v>
      </c>
    </row>
    <row r="342" spans="1:6" s="4" customFormat="1" ht="33.75">
      <c r="A342" s="18" t="s">
        <v>519</v>
      </c>
      <c r="B342" s="18"/>
      <c r="C342" s="40"/>
      <c r="D342" s="18"/>
      <c r="E342" s="33" t="s">
        <v>565</v>
      </c>
      <c r="F342" s="140">
        <f>F343+F360+F399+F477+F463</f>
        <v>34866.5</v>
      </c>
    </row>
    <row r="343" spans="1:6" s="4" customFormat="1" ht="12.75">
      <c r="A343" s="18" t="s">
        <v>519</v>
      </c>
      <c r="B343" s="18" t="s">
        <v>484</v>
      </c>
      <c r="C343" s="40"/>
      <c r="D343" s="18"/>
      <c r="E343" s="33" t="s">
        <v>543</v>
      </c>
      <c r="F343" s="140">
        <f>F344</f>
        <v>30</v>
      </c>
    </row>
    <row r="344" spans="1:6" ht="12.75">
      <c r="A344" s="10" t="s">
        <v>519</v>
      </c>
      <c r="B344" s="18" t="s">
        <v>547</v>
      </c>
      <c r="C344" s="40"/>
      <c r="D344" s="18"/>
      <c r="E344" s="33" t="s">
        <v>503</v>
      </c>
      <c r="F344" s="142">
        <f>F345</f>
        <v>30</v>
      </c>
    </row>
    <row r="345" spans="1:6" ht="22.5">
      <c r="A345" s="10" t="s">
        <v>519</v>
      </c>
      <c r="B345" s="10" t="s">
        <v>547</v>
      </c>
      <c r="C345" s="42" t="s">
        <v>366</v>
      </c>
      <c r="D345" s="10"/>
      <c r="E345" s="35" t="s">
        <v>186</v>
      </c>
      <c r="F345" s="142">
        <f>F346</f>
        <v>30</v>
      </c>
    </row>
    <row r="346" spans="1:6" s="9" customFormat="1" ht="12.75">
      <c r="A346" s="10" t="s">
        <v>519</v>
      </c>
      <c r="B346" s="10" t="s">
        <v>547</v>
      </c>
      <c r="C346" s="43" t="s">
        <v>172</v>
      </c>
      <c r="D346" s="19"/>
      <c r="E346" s="34" t="s">
        <v>697</v>
      </c>
      <c r="F346" s="142">
        <f>F347+F355</f>
        <v>30</v>
      </c>
    </row>
    <row r="347" spans="1:6" ht="22.5">
      <c r="A347" s="10" t="s">
        <v>519</v>
      </c>
      <c r="B347" s="10" t="s">
        <v>547</v>
      </c>
      <c r="C347" s="43" t="s">
        <v>173</v>
      </c>
      <c r="D347" s="19"/>
      <c r="E347" s="35" t="s">
        <v>187</v>
      </c>
      <c r="F347" s="142">
        <f>F348</f>
        <v>20</v>
      </c>
    </row>
    <row r="348" spans="1:6" ht="12.75">
      <c r="A348" s="10" t="s">
        <v>519</v>
      </c>
      <c r="B348" s="10" t="s">
        <v>547</v>
      </c>
      <c r="C348" s="43" t="s">
        <v>174</v>
      </c>
      <c r="D348" s="19"/>
      <c r="E348" s="34" t="s">
        <v>264</v>
      </c>
      <c r="F348" s="142">
        <f>F349+F352</f>
        <v>20</v>
      </c>
    </row>
    <row r="349" spans="1:6" ht="12.75">
      <c r="A349" s="10" t="s">
        <v>519</v>
      </c>
      <c r="B349" s="10" t="s">
        <v>547</v>
      </c>
      <c r="C349" s="43" t="s">
        <v>175</v>
      </c>
      <c r="D349" s="19"/>
      <c r="E349" s="35" t="s">
        <v>188</v>
      </c>
      <c r="F349" s="142">
        <f>F350</f>
        <v>10</v>
      </c>
    </row>
    <row r="350" spans="1:6" ht="12.75">
      <c r="A350" s="10" t="s">
        <v>519</v>
      </c>
      <c r="B350" s="10" t="s">
        <v>547</v>
      </c>
      <c r="C350" s="43" t="s">
        <v>176</v>
      </c>
      <c r="D350" s="19"/>
      <c r="E350" s="35" t="s">
        <v>145</v>
      </c>
      <c r="F350" s="142">
        <f>F351</f>
        <v>10</v>
      </c>
    </row>
    <row r="351" spans="1:6" ht="22.5">
      <c r="A351" s="10" t="s">
        <v>519</v>
      </c>
      <c r="B351" s="10" t="s">
        <v>547</v>
      </c>
      <c r="C351" s="43" t="s">
        <v>176</v>
      </c>
      <c r="D351" s="10" t="s">
        <v>582</v>
      </c>
      <c r="E351" s="35" t="s">
        <v>583</v>
      </c>
      <c r="F351" s="142">
        <v>10</v>
      </c>
    </row>
    <row r="352" spans="1:6" ht="22.5">
      <c r="A352" s="10" t="s">
        <v>519</v>
      </c>
      <c r="B352" s="10" t="s">
        <v>547</v>
      </c>
      <c r="C352" s="43" t="s">
        <v>177</v>
      </c>
      <c r="D352" s="19"/>
      <c r="E352" s="35" t="s">
        <v>189</v>
      </c>
      <c r="F352" s="142">
        <f>F353</f>
        <v>10</v>
      </c>
    </row>
    <row r="353" spans="1:6" ht="12.75">
      <c r="A353" s="10" t="s">
        <v>519</v>
      </c>
      <c r="B353" s="10" t="s">
        <v>547</v>
      </c>
      <c r="C353" s="43" t="s">
        <v>178</v>
      </c>
      <c r="D353" s="19"/>
      <c r="E353" s="35" t="s">
        <v>145</v>
      </c>
      <c r="F353" s="142">
        <f>F354</f>
        <v>10</v>
      </c>
    </row>
    <row r="354" spans="1:6" ht="22.5">
      <c r="A354" s="10" t="s">
        <v>519</v>
      </c>
      <c r="B354" s="10" t="s">
        <v>547</v>
      </c>
      <c r="C354" s="43" t="s">
        <v>178</v>
      </c>
      <c r="D354" s="10" t="s">
        <v>582</v>
      </c>
      <c r="E354" s="35" t="s">
        <v>583</v>
      </c>
      <c r="F354" s="142">
        <v>10</v>
      </c>
    </row>
    <row r="355" spans="1:6" ht="22.5">
      <c r="A355" s="10" t="s">
        <v>519</v>
      </c>
      <c r="B355" s="10" t="s">
        <v>547</v>
      </c>
      <c r="C355" s="43" t="s">
        <v>92</v>
      </c>
      <c r="D355" s="19"/>
      <c r="E355" s="35" t="s">
        <v>190</v>
      </c>
      <c r="F355" s="142">
        <f>F356</f>
        <v>10</v>
      </c>
    </row>
    <row r="356" spans="1:6" ht="12.75">
      <c r="A356" s="10" t="s">
        <v>519</v>
      </c>
      <c r="B356" s="10" t="s">
        <v>547</v>
      </c>
      <c r="C356" s="43" t="s">
        <v>94</v>
      </c>
      <c r="D356" s="19"/>
      <c r="E356" s="34" t="s">
        <v>264</v>
      </c>
      <c r="F356" s="142">
        <f>F357</f>
        <v>10</v>
      </c>
    </row>
    <row r="357" spans="1:6" ht="12.75">
      <c r="A357" s="10" t="s">
        <v>519</v>
      </c>
      <c r="B357" s="10" t="s">
        <v>547</v>
      </c>
      <c r="C357" s="43" t="s">
        <v>93</v>
      </c>
      <c r="D357" s="19"/>
      <c r="E357" s="35" t="s">
        <v>229</v>
      </c>
      <c r="F357" s="142">
        <f>F358</f>
        <v>10</v>
      </c>
    </row>
    <row r="358" spans="1:6" ht="12.75">
      <c r="A358" s="10" t="s">
        <v>519</v>
      </c>
      <c r="B358" s="10" t="s">
        <v>547</v>
      </c>
      <c r="C358" s="43" t="s">
        <v>95</v>
      </c>
      <c r="D358" s="19"/>
      <c r="E358" s="35" t="s">
        <v>145</v>
      </c>
      <c r="F358" s="142">
        <f>F359</f>
        <v>10</v>
      </c>
    </row>
    <row r="359" spans="1:6" ht="22.5">
      <c r="A359" s="10" t="s">
        <v>519</v>
      </c>
      <c r="B359" s="10" t="s">
        <v>547</v>
      </c>
      <c r="C359" s="43" t="s">
        <v>95</v>
      </c>
      <c r="D359" s="10" t="s">
        <v>582</v>
      </c>
      <c r="E359" s="35" t="s">
        <v>583</v>
      </c>
      <c r="F359" s="142">
        <v>10</v>
      </c>
    </row>
    <row r="360" spans="1:6" ht="12.75">
      <c r="A360" s="18" t="s">
        <v>519</v>
      </c>
      <c r="B360" s="18" t="s">
        <v>504</v>
      </c>
      <c r="C360" s="40"/>
      <c r="D360" s="18"/>
      <c r="E360" s="33" t="s">
        <v>505</v>
      </c>
      <c r="F360" s="140">
        <f>F361+F372</f>
        <v>2921</v>
      </c>
    </row>
    <row r="361" spans="1:6" ht="12.75">
      <c r="A361" s="18" t="s">
        <v>519</v>
      </c>
      <c r="B361" s="18" t="s">
        <v>529</v>
      </c>
      <c r="C361" s="40"/>
      <c r="D361" s="18"/>
      <c r="E361" s="33" t="s">
        <v>530</v>
      </c>
      <c r="F361" s="140">
        <f aca="true" t="shared" si="17" ref="F361:F367">F362</f>
        <v>2721</v>
      </c>
    </row>
    <row r="362" spans="1:6" ht="22.5">
      <c r="A362" s="10" t="s">
        <v>519</v>
      </c>
      <c r="B362" s="10" t="s">
        <v>529</v>
      </c>
      <c r="C362" s="42" t="s">
        <v>96</v>
      </c>
      <c r="D362" s="10"/>
      <c r="E362" s="35" t="s">
        <v>698</v>
      </c>
      <c r="F362" s="142">
        <f t="shared" si="17"/>
        <v>2721</v>
      </c>
    </row>
    <row r="363" spans="1:6" s="5" customFormat="1" ht="12.75">
      <c r="A363" s="10" t="s">
        <v>519</v>
      </c>
      <c r="B363" s="10" t="s">
        <v>529</v>
      </c>
      <c r="C363" s="42" t="s">
        <v>97</v>
      </c>
      <c r="D363" s="10"/>
      <c r="E363" s="35" t="s">
        <v>429</v>
      </c>
      <c r="F363" s="142">
        <f t="shared" si="17"/>
        <v>2721</v>
      </c>
    </row>
    <row r="364" spans="1:6" s="5" customFormat="1" ht="12.75">
      <c r="A364" s="10" t="s">
        <v>519</v>
      </c>
      <c r="B364" s="10" t="s">
        <v>529</v>
      </c>
      <c r="C364" s="42" t="s">
        <v>98</v>
      </c>
      <c r="D364" s="10"/>
      <c r="E364" s="35" t="s">
        <v>429</v>
      </c>
      <c r="F364" s="145">
        <f t="shared" si="17"/>
        <v>2721</v>
      </c>
    </row>
    <row r="365" spans="1:6" s="5" customFormat="1" ht="12.75">
      <c r="A365" s="10" t="s">
        <v>519</v>
      </c>
      <c r="B365" s="10" t="s">
        <v>529</v>
      </c>
      <c r="C365" s="42" t="s">
        <v>99</v>
      </c>
      <c r="D365" s="10"/>
      <c r="E365" s="34" t="s">
        <v>264</v>
      </c>
      <c r="F365" s="145">
        <f>F366+F369</f>
        <v>2721</v>
      </c>
    </row>
    <row r="366" spans="1:6" ht="22.5">
      <c r="A366" s="10" t="s">
        <v>519</v>
      </c>
      <c r="B366" s="10" t="s">
        <v>529</v>
      </c>
      <c r="C366" s="42" t="s">
        <v>100</v>
      </c>
      <c r="D366" s="10"/>
      <c r="E366" s="35" t="s">
        <v>420</v>
      </c>
      <c r="F366" s="145">
        <f t="shared" si="17"/>
        <v>2651</v>
      </c>
    </row>
    <row r="367" spans="1:6" ht="33.75">
      <c r="A367" s="10" t="s">
        <v>519</v>
      </c>
      <c r="B367" s="10" t="s">
        <v>529</v>
      </c>
      <c r="C367" s="42" t="s">
        <v>101</v>
      </c>
      <c r="D367" s="10"/>
      <c r="E367" s="35" t="s">
        <v>102</v>
      </c>
      <c r="F367" s="145">
        <f t="shared" si="17"/>
        <v>2651</v>
      </c>
    </row>
    <row r="368" spans="1:6" ht="22.5">
      <c r="A368" s="10" t="s">
        <v>519</v>
      </c>
      <c r="B368" s="10" t="s">
        <v>529</v>
      </c>
      <c r="C368" s="42" t="s">
        <v>101</v>
      </c>
      <c r="D368" s="10" t="s">
        <v>648</v>
      </c>
      <c r="E368" s="35" t="s">
        <v>399</v>
      </c>
      <c r="F368" s="145">
        <v>2651</v>
      </c>
    </row>
    <row r="369" spans="1:6" ht="22.5">
      <c r="A369" s="10" t="s">
        <v>519</v>
      </c>
      <c r="B369" s="10" t="s">
        <v>529</v>
      </c>
      <c r="C369" s="42" t="s">
        <v>233</v>
      </c>
      <c r="D369" s="10"/>
      <c r="E369" s="37" t="s">
        <v>537</v>
      </c>
      <c r="F369" s="145">
        <f>F370</f>
        <v>70</v>
      </c>
    </row>
    <row r="370" spans="1:6" ht="12.75">
      <c r="A370" s="10" t="s">
        <v>519</v>
      </c>
      <c r="B370" s="10" t="s">
        <v>529</v>
      </c>
      <c r="C370" s="42" t="s">
        <v>234</v>
      </c>
      <c r="D370" s="10"/>
      <c r="E370" s="35" t="s">
        <v>72</v>
      </c>
      <c r="F370" s="145">
        <f>F371</f>
        <v>70</v>
      </c>
    </row>
    <row r="371" spans="1:6" ht="22.5">
      <c r="A371" s="10" t="s">
        <v>519</v>
      </c>
      <c r="B371" s="10" t="s">
        <v>529</v>
      </c>
      <c r="C371" s="42" t="s">
        <v>234</v>
      </c>
      <c r="D371" s="10" t="s">
        <v>648</v>
      </c>
      <c r="E371" s="35" t="s">
        <v>399</v>
      </c>
      <c r="F371" s="145">
        <v>70</v>
      </c>
    </row>
    <row r="372" spans="1:6" ht="12.75">
      <c r="A372" s="10" t="s">
        <v>519</v>
      </c>
      <c r="B372" s="10" t="s">
        <v>506</v>
      </c>
      <c r="C372" s="40"/>
      <c r="D372" s="18"/>
      <c r="E372" s="33" t="s">
        <v>507</v>
      </c>
      <c r="F372" s="157">
        <f>F373</f>
        <v>200</v>
      </c>
    </row>
    <row r="373" spans="1:6" ht="22.5">
      <c r="A373" s="10" t="s">
        <v>519</v>
      </c>
      <c r="B373" s="10" t="s">
        <v>506</v>
      </c>
      <c r="C373" s="42" t="s">
        <v>366</v>
      </c>
      <c r="D373" s="10"/>
      <c r="E373" s="35" t="s">
        <v>692</v>
      </c>
      <c r="F373" s="145">
        <f>F374+F380</f>
        <v>200</v>
      </c>
    </row>
    <row r="374" spans="1:6" ht="12.75">
      <c r="A374" s="10" t="s">
        <v>519</v>
      </c>
      <c r="B374" s="10" t="s">
        <v>506</v>
      </c>
      <c r="C374" s="42" t="s">
        <v>103</v>
      </c>
      <c r="D374" s="10"/>
      <c r="E374" s="47" t="s">
        <v>440</v>
      </c>
      <c r="F374" s="145">
        <f>F375</f>
        <v>75</v>
      </c>
    </row>
    <row r="375" spans="1:6" ht="22.5">
      <c r="A375" s="10" t="s">
        <v>519</v>
      </c>
      <c r="B375" s="10" t="s">
        <v>506</v>
      </c>
      <c r="C375" s="42" t="s">
        <v>104</v>
      </c>
      <c r="D375" s="10"/>
      <c r="E375" s="35" t="s">
        <v>90</v>
      </c>
      <c r="F375" s="145">
        <f>F376</f>
        <v>75</v>
      </c>
    </row>
    <row r="376" spans="1:6" ht="12.75">
      <c r="A376" s="10" t="s">
        <v>519</v>
      </c>
      <c r="B376" s="10" t="s">
        <v>506</v>
      </c>
      <c r="C376" s="42" t="s">
        <v>105</v>
      </c>
      <c r="D376" s="10"/>
      <c r="E376" s="34" t="s">
        <v>264</v>
      </c>
      <c r="F376" s="145">
        <f>F377</f>
        <v>75</v>
      </c>
    </row>
    <row r="377" spans="1:6" ht="33.75">
      <c r="A377" s="10" t="s">
        <v>519</v>
      </c>
      <c r="B377" s="10" t="s">
        <v>506</v>
      </c>
      <c r="C377" s="42" t="s">
        <v>106</v>
      </c>
      <c r="D377" s="10"/>
      <c r="E377" s="35" t="s">
        <v>91</v>
      </c>
      <c r="F377" s="145">
        <f>F378</f>
        <v>75</v>
      </c>
    </row>
    <row r="378" spans="1:6" ht="12.75">
      <c r="A378" s="10" t="s">
        <v>519</v>
      </c>
      <c r="B378" s="10" t="s">
        <v>506</v>
      </c>
      <c r="C378" s="42" t="s">
        <v>107</v>
      </c>
      <c r="D378" s="10"/>
      <c r="E378" s="35" t="s">
        <v>145</v>
      </c>
      <c r="F378" s="145">
        <f>F379</f>
        <v>75</v>
      </c>
    </row>
    <row r="379" spans="1:6" ht="22.5">
      <c r="A379" s="10" t="s">
        <v>519</v>
      </c>
      <c r="B379" s="10" t="s">
        <v>506</v>
      </c>
      <c r="C379" s="42" t="s">
        <v>107</v>
      </c>
      <c r="D379" s="10" t="s">
        <v>582</v>
      </c>
      <c r="E379" s="35" t="s">
        <v>583</v>
      </c>
      <c r="F379" s="145">
        <v>75</v>
      </c>
    </row>
    <row r="380" spans="1:6" ht="33.75">
      <c r="A380" s="10" t="s">
        <v>519</v>
      </c>
      <c r="B380" s="10" t="s">
        <v>506</v>
      </c>
      <c r="C380" s="42" t="s">
        <v>108</v>
      </c>
      <c r="D380" s="10"/>
      <c r="E380" s="47" t="s">
        <v>110</v>
      </c>
      <c r="F380" s="145">
        <f>F381+F386+F394</f>
        <v>125</v>
      </c>
    </row>
    <row r="381" spans="1:6" ht="22.5">
      <c r="A381" s="10" t="s">
        <v>519</v>
      </c>
      <c r="B381" s="10" t="s">
        <v>506</v>
      </c>
      <c r="C381" s="42" t="s">
        <v>109</v>
      </c>
      <c r="D381" s="10"/>
      <c r="E381" s="35" t="s">
        <v>111</v>
      </c>
      <c r="F381" s="145">
        <f>F382</f>
        <v>15</v>
      </c>
    </row>
    <row r="382" spans="1:6" ht="12.75">
      <c r="A382" s="10" t="s">
        <v>519</v>
      </c>
      <c r="B382" s="10" t="s">
        <v>506</v>
      </c>
      <c r="C382" s="42" t="s">
        <v>19</v>
      </c>
      <c r="D382" s="10"/>
      <c r="E382" s="34" t="s">
        <v>264</v>
      </c>
      <c r="F382" s="145">
        <f>F383</f>
        <v>15</v>
      </c>
    </row>
    <row r="383" spans="1:6" ht="33.75">
      <c r="A383" s="10" t="s">
        <v>519</v>
      </c>
      <c r="B383" s="10" t="s">
        <v>506</v>
      </c>
      <c r="C383" s="42" t="s">
        <v>20</v>
      </c>
      <c r="D383" s="10"/>
      <c r="E383" s="35" t="s">
        <v>112</v>
      </c>
      <c r="F383" s="145">
        <f>F384</f>
        <v>15</v>
      </c>
    </row>
    <row r="384" spans="1:6" ht="12.75">
      <c r="A384" s="10" t="s">
        <v>519</v>
      </c>
      <c r="B384" s="10" t="s">
        <v>506</v>
      </c>
      <c r="C384" s="42" t="s">
        <v>21</v>
      </c>
      <c r="D384" s="10"/>
      <c r="E384" s="35" t="s">
        <v>145</v>
      </c>
      <c r="F384" s="145">
        <f>F385</f>
        <v>15</v>
      </c>
    </row>
    <row r="385" spans="1:6" ht="22.5">
      <c r="A385" s="10" t="s">
        <v>519</v>
      </c>
      <c r="B385" s="10" t="s">
        <v>506</v>
      </c>
      <c r="C385" s="42" t="s">
        <v>21</v>
      </c>
      <c r="D385" s="10" t="s">
        <v>582</v>
      </c>
      <c r="E385" s="35" t="s">
        <v>583</v>
      </c>
      <c r="F385" s="145">
        <v>15</v>
      </c>
    </row>
    <row r="386" spans="1:6" ht="12.75">
      <c r="A386" s="10" t="s">
        <v>519</v>
      </c>
      <c r="B386" s="10" t="s">
        <v>506</v>
      </c>
      <c r="C386" s="42" t="s">
        <v>22</v>
      </c>
      <c r="D386" s="10"/>
      <c r="E386" s="35" t="s">
        <v>113</v>
      </c>
      <c r="F386" s="145">
        <f>F387</f>
        <v>80</v>
      </c>
    </row>
    <row r="387" spans="1:6" ht="12.75">
      <c r="A387" s="10" t="s">
        <v>519</v>
      </c>
      <c r="B387" s="10" t="s">
        <v>506</v>
      </c>
      <c r="C387" s="42" t="s">
        <v>23</v>
      </c>
      <c r="D387" s="10"/>
      <c r="E387" s="34" t="s">
        <v>264</v>
      </c>
      <c r="F387" s="145">
        <f>F388+F391</f>
        <v>80</v>
      </c>
    </row>
    <row r="388" spans="1:6" ht="12.75">
      <c r="A388" s="10" t="s">
        <v>519</v>
      </c>
      <c r="B388" s="10" t="s">
        <v>506</v>
      </c>
      <c r="C388" s="42" t="s">
        <v>24</v>
      </c>
      <c r="D388" s="10"/>
      <c r="E388" s="35" t="s">
        <v>114</v>
      </c>
      <c r="F388" s="145">
        <f>F389</f>
        <v>40</v>
      </c>
    </row>
    <row r="389" spans="1:6" ht="12.75">
      <c r="A389" s="10" t="s">
        <v>519</v>
      </c>
      <c r="B389" s="10" t="s">
        <v>506</v>
      </c>
      <c r="C389" s="42" t="s">
        <v>25</v>
      </c>
      <c r="D389" s="10"/>
      <c r="E389" s="35" t="s">
        <v>145</v>
      </c>
      <c r="F389" s="145">
        <f>F390</f>
        <v>40</v>
      </c>
    </row>
    <row r="390" spans="1:6" ht="22.5">
      <c r="A390" s="10" t="s">
        <v>519</v>
      </c>
      <c r="B390" s="10" t="s">
        <v>506</v>
      </c>
      <c r="C390" s="42" t="s">
        <v>25</v>
      </c>
      <c r="D390" s="10" t="s">
        <v>582</v>
      </c>
      <c r="E390" s="35" t="s">
        <v>583</v>
      </c>
      <c r="F390" s="145">
        <v>40</v>
      </c>
    </row>
    <row r="391" spans="1:6" ht="22.5">
      <c r="A391" s="10" t="s">
        <v>519</v>
      </c>
      <c r="B391" s="10" t="s">
        <v>506</v>
      </c>
      <c r="C391" s="42" t="s">
        <v>26</v>
      </c>
      <c r="D391" s="10"/>
      <c r="E391" s="35" t="s">
        <v>115</v>
      </c>
      <c r="F391" s="145">
        <f>F392</f>
        <v>40</v>
      </c>
    </row>
    <row r="392" spans="1:6" ht="12.75">
      <c r="A392" s="10" t="s">
        <v>519</v>
      </c>
      <c r="B392" s="10" t="s">
        <v>506</v>
      </c>
      <c r="C392" s="42" t="s">
        <v>27</v>
      </c>
      <c r="D392" s="10"/>
      <c r="E392" s="35" t="s">
        <v>145</v>
      </c>
      <c r="F392" s="145">
        <f>F393</f>
        <v>40</v>
      </c>
    </row>
    <row r="393" spans="1:6" ht="22.5">
      <c r="A393" s="10" t="s">
        <v>519</v>
      </c>
      <c r="B393" s="10" t="s">
        <v>506</v>
      </c>
      <c r="C393" s="42" t="s">
        <v>27</v>
      </c>
      <c r="D393" s="10" t="s">
        <v>582</v>
      </c>
      <c r="E393" s="35" t="s">
        <v>583</v>
      </c>
      <c r="F393" s="145">
        <v>40</v>
      </c>
    </row>
    <row r="394" spans="1:6" ht="22.5">
      <c r="A394" s="10" t="s">
        <v>519</v>
      </c>
      <c r="B394" s="10" t="s">
        <v>506</v>
      </c>
      <c r="C394" s="42" t="s">
        <v>235</v>
      </c>
      <c r="D394" s="10"/>
      <c r="E394" s="35" t="s">
        <v>236</v>
      </c>
      <c r="F394" s="145">
        <f>F395</f>
        <v>30</v>
      </c>
    </row>
    <row r="395" spans="1:6" ht="12.75">
      <c r="A395" s="10" t="s">
        <v>519</v>
      </c>
      <c r="B395" s="10" t="s">
        <v>506</v>
      </c>
      <c r="C395" s="42" t="s">
        <v>203</v>
      </c>
      <c r="D395" s="10"/>
      <c r="E395" s="34" t="s">
        <v>264</v>
      </c>
      <c r="F395" s="145">
        <f>F396</f>
        <v>30</v>
      </c>
    </row>
    <row r="396" spans="1:6" ht="12.75">
      <c r="A396" s="10" t="s">
        <v>519</v>
      </c>
      <c r="B396" s="10" t="s">
        <v>506</v>
      </c>
      <c r="C396" s="42" t="s">
        <v>204</v>
      </c>
      <c r="D396" s="10"/>
      <c r="E396" s="35" t="s">
        <v>206</v>
      </c>
      <c r="F396" s="145">
        <f>F397</f>
        <v>30</v>
      </c>
    </row>
    <row r="397" spans="1:6" ht="12.75">
      <c r="A397" s="10" t="s">
        <v>519</v>
      </c>
      <c r="B397" s="10" t="s">
        <v>506</v>
      </c>
      <c r="C397" s="42" t="s">
        <v>205</v>
      </c>
      <c r="D397" s="10"/>
      <c r="E397" s="35" t="s">
        <v>145</v>
      </c>
      <c r="F397" s="145">
        <f>F398</f>
        <v>30</v>
      </c>
    </row>
    <row r="398" spans="1:6" ht="22.5">
      <c r="A398" s="10" t="s">
        <v>519</v>
      </c>
      <c r="B398" s="10" t="s">
        <v>506</v>
      </c>
      <c r="C398" s="42" t="s">
        <v>205</v>
      </c>
      <c r="D398" s="10" t="s">
        <v>582</v>
      </c>
      <c r="E398" s="35" t="s">
        <v>583</v>
      </c>
      <c r="F398" s="145">
        <v>30</v>
      </c>
    </row>
    <row r="399" spans="1:6" ht="12.75">
      <c r="A399" s="18" t="s">
        <v>519</v>
      </c>
      <c r="B399" s="18" t="s">
        <v>510</v>
      </c>
      <c r="C399" s="40"/>
      <c r="D399" s="18"/>
      <c r="E399" s="33" t="s">
        <v>553</v>
      </c>
      <c r="F399" s="140">
        <f>F400+F441</f>
        <v>27105.5</v>
      </c>
    </row>
    <row r="400" spans="1:6" ht="12.75">
      <c r="A400" s="18" t="s">
        <v>519</v>
      </c>
      <c r="B400" s="18" t="s">
        <v>531</v>
      </c>
      <c r="C400" s="40"/>
      <c r="D400" s="18"/>
      <c r="E400" s="33" t="s">
        <v>532</v>
      </c>
      <c r="F400" s="140">
        <f>F401</f>
        <v>21555.5</v>
      </c>
    </row>
    <row r="401" spans="1:6" ht="22.5">
      <c r="A401" s="10" t="s">
        <v>519</v>
      </c>
      <c r="B401" s="10" t="s">
        <v>531</v>
      </c>
      <c r="C401" s="42" t="s">
        <v>96</v>
      </c>
      <c r="D401" s="10"/>
      <c r="E401" s="35" t="s">
        <v>698</v>
      </c>
      <c r="F401" s="142">
        <f>F402+F422+F433</f>
        <v>21555.5</v>
      </c>
    </row>
    <row r="402" spans="1:6" s="5" customFormat="1" ht="22.5">
      <c r="A402" s="10" t="s">
        <v>519</v>
      </c>
      <c r="B402" s="10" t="s">
        <v>531</v>
      </c>
      <c r="C402" s="42" t="s">
        <v>28</v>
      </c>
      <c r="D402" s="10"/>
      <c r="E402" s="47" t="s">
        <v>411</v>
      </c>
      <c r="F402" s="145">
        <f>F403</f>
        <v>15215.5</v>
      </c>
    </row>
    <row r="403" spans="1:6" s="5" customFormat="1" ht="12.75">
      <c r="A403" s="10" t="s">
        <v>519</v>
      </c>
      <c r="B403" s="10" t="s">
        <v>531</v>
      </c>
      <c r="C403" s="42" t="s">
        <v>29</v>
      </c>
      <c r="D403" s="10"/>
      <c r="E403" s="35" t="s">
        <v>412</v>
      </c>
      <c r="F403" s="145">
        <f>F404</f>
        <v>15215.5</v>
      </c>
    </row>
    <row r="404" spans="1:6" ht="12.75">
      <c r="A404" s="10" t="s">
        <v>519</v>
      </c>
      <c r="B404" s="10" t="s">
        <v>531</v>
      </c>
      <c r="C404" s="42" t="s">
        <v>30</v>
      </c>
      <c r="D404" s="10"/>
      <c r="E404" s="34" t="s">
        <v>264</v>
      </c>
      <c r="F404" s="145">
        <f>F405+F414+F419+F408+F411</f>
        <v>15215.5</v>
      </c>
    </row>
    <row r="405" spans="1:6" ht="33.75">
      <c r="A405" s="10" t="s">
        <v>519</v>
      </c>
      <c r="B405" s="10" t="s">
        <v>531</v>
      </c>
      <c r="C405" s="42" t="s">
        <v>31</v>
      </c>
      <c r="D405" s="10"/>
      <c r="E405" s="35" t="s">
        <v>413</v>
      </c>
      <c r="F405" s="145">
        <f>F406</f>
        <v>4670</v>
      </c>
    </row>
    <row r="406" spans="1:6" ht="33.75">
      <c r="A406" s="10" t="s">
        <v>519</v>
      </c>
      <c r="B406" s="10" t="s">
        <v>531</v>
      </c>
      <c r="C406" s="42" t="s">
        <v>32</v>
      </c>
      <c r="D406" s="10"/>
      <c r="E406" s="35" t="s">
        <v>102</v>
      </c>
      <c r="F406" s="145">
        <f>F407</f>
        <v>4670</v>
      </c>
    </row>
    <row r="407" spans="1:6" ht="22.5">
      <c r="A407" s="10" t="s">
        <v>519</v>
      </c>
      <c r="B407" s="10" t="s">
        <v>531</v>
      </c>
      <c r="C407" s="42" t="s">
        <v>32</v>
      </c>
      <c r="D407" s="10" t="s">
        <v>648</v>
      </c>
      <c r="E407" s="35" t="s">
        <v>399</v>
      </c>
      <c r="F407" s="145">
        <v>4670</v>
      </c>
    </row>
    <row r="408" spans="1:6" ht="12.75">
      <c r="A408" s="10" t="s">
        <v>519</v>
      </c>
      <c r="B408" s="10" t="s">
        <v>531</v>
      </c>
      <c r="C408" s="42" t="s">
        <v>14</v>
      </c>
      <c r="D408" s="10"/>
      <c r="E408" s="37" t="s">
        <v>218</v>
      </c>
      <c r="F408" s="145">
        <f>F409</f>
        <v>1712.5</v>
      </c>
    </row>
    <row r="409" spans="1:6" ht="12.75">
      <c r="A409" s="10" t="s">
        <v>519</v>
      </c>
      <c r="B409" s="10" t="s">
        <v>531</v>
      </c>
      <c r="C409" s="42" t="s">
        <v>15</v>
      </c>
      <c r="D409" s="10"/>
      <c r="E409" s="35" t="s">
        <v>16</v>
      </c>
      <c r="F409" s="145">
        <f>F410</f>
        <v>1712.5</v>
      </c>
    </row>
    <row r="410" spans="1:7" ht="22.5">
      <c r="A410" s="10" t="s">
        <v>519</v>
      </c>
      <c r="B410" s="10" t="s">
        <v>531</v>
      </c>
      <c r="C410" s="42" t="s">
        <v>15</v>
      </c>
      <c r="D410" s="10" t="s">
        <v>648</v>
      </c>
      <c r="E410" s="35" t="s">
        <v>399</v>
      </c>
      <c r="F410" s="145">
        <f>75+1637.5</f>
        <v>1712.5</v>
      </c>
      <c r="G410">
        <v>1637.5</v>
      </c>
    </row>
    <row r="411" spans="1:6" ht="22.5">
      <c r="A411" s="10" t="s">
        <v>519</v>
      </c>
      <c r="B411" s="10" t="s">
        <v>531</v>
      </c>
      <c r="C411" s="42" t="s">
        <v>17</v>
      </c>
      <c r="D411" s="10"/>
      <c r="E411" s="37" t="s">
        <v>537</v>
      </c>
      <c r="F411" s="145">
        <f>F412</f>
        <v>150</v>
      </c>
    </row>
    <row r="412" spans="1:6" ht="12.75">
      <c r="A412" s="10" t="s">
        <v>519</v>
      </c>
      <c r="B412" s="10" t="s">
        <v>531</v>
      </c>
      <c r="C412" s="42" t="s">
        <v>18</v>
      </c>
      <c r="D412" s="10"/>
      <c r="E412" s="35" t="s">
        <v>16</v>
      </c>
      <c r="F412" s="145">
        <f>F413</f>
        <v>150</v>
      </c>
    </row>
    <row r="413" spans="1:6" ht="22.5">
      <c r="A413" s="10" t="s">
        <v>519</v>
      </c>
      <c r="B413" s="10" t="s">
        <v>531</v>
      </c>
      <c r="C413" s="42" t="s">
        <v>18</v>
      </c>
      <c r="D413" s="10" t="s">
        <v>648</v>
      </c>
      <c r="E413" s="35" t="s">
        <v>399</v>
      </c>
      <c r="F413" s="145">
        <v>150</v>
      </c>
    </row>
    <row r="414" spans="1:6" ht="33.75">
      <c r="A414" s="10" t="s">
        <v>519</v>
      </c>
      <c r="B414" s="10" t="s">
        <v>531</v>
      </c>
      <c r="C414" s="42" t="s">
        <v>33</v>
      </c>
      <c r="D414" s="52"/>
      <c r="E414" s="50" t="s">
        <v>414</v>
      </c>
      <c r="F414" s="145">
        <f>F415</f>
        <v>8503</v>
      </c>
    </row>
    <row r="415" spans="1:6" ht="22.5">
      <c r="A415" s="10" t="s">
        <v>519</v>
      </c>
      <c r="B415" s="10" t="s">
        <v>531</v>
      </c>
      <c r="C415" s="42" t="s">
        <v>34</v>
      </c>
      <c r="D415" s="52"/>
      <c r="E415" s="50" t="s">
        <v>127</v>
      </c>
      <c r="F415" s="145">
        <f>F416+F417+F418</f>
        <v>8503</v>
      </c>
    </row>
    <row r="416" spans="1:6" ht="45">
      <c r="A416" s="10" t="s">
        <v>519</v>
      </c>
      <c r="B416" s="10" t="s">
        <v>531</v>
      </c>
      <c r="C416" s="42" t="s">
        <v>34</v>
      </c>
      <c r="D416" s="10" t="s">
        <v>580</v>
      </c>
      <c r="E416" s="35" t="s">
        <v>581</v>
      </c>
      <c r="F416" s="145">
        <f>1698+3431+550</f>
        <v>5679</v>
      </c>
    </row>
    <row r="417" spans="1:6" ht="22.5">
      <c r="A417" s="10" t="s">
        <v>519</v>
      </c>
      <c r="B417" s="10" t="s">
        <v>531</v>
      </c>
      <c r="C417" s="42" t="s">
        <v>34</v>
      </c>
      <c r="D417" s="10" t="s">
        <v>582</v>
      </c>
      <c r="E417" s="35" t="s">
        <v>583</v>
      </c>
      <c r="F417" s="145">
        <f>1876.5+836+75</f>
        <v>2787.5</v>
      </c>
    </row>
    <row r="418" spans="1:6" ht="12.75">
      <c r="A418" s="10" t="s">
        <v>519</v>
      </c>
      <c r="B418" s="10" t="s">
        <v>531</v>
      </c>
      <c r="C418" s="42" t="s">
        <v>34</v>
      </c>
      <c r="D418" s="10" t="s">
        <v>646</v>
      </c>
      <c r="E418" s="34" t="s">
        <v>647</v>
      </c>
      <c r="F418" s="145">
        <f>20+16.5</f>
        <v>36.5</v>
      </c>
    </row>
    <row r="419" spans="1:6" ht="22.5">
      <c r="A419" s="10" t="s">
        <v>519</v>
      </c>
      <c r="B419" s="10" t="s">
        <v>531</v>
      </c>
      <c r="C419" s="42" t="s">
        <v>35</v>
      </c>
      <c r="D419" s="10"/>
      <c r="E419" s="35" t="s">
        <v>402</v>
      </c>
      <c r="F419" s="145">
        <f>F420</f>
        <v>180</v>
      </c>
    </row>
    <row r="420" spans="1:6" ht="22.5">
      <c r="A420" s="10" t="s">
        <v>519</v>
      </c>
      <c r="B420" s="10" t="s">
        <v>531</v>
      </c>
      <c r="C420" s="42" t="s">
        <v>36</v>
      </c>
      <c r="D420" s="10"/>
      <c r="E420" s="50" t="s">
        <v>127</v>
      </c>
      <c r="F420" s="145">
        <f>F421</f>
        <v>180</v>
      </c>
    </row>
    <row r="421" spans="1:6" ht="22.5">
      <c r="A421" s="10" t="s">
        <v>519</v>
      </c>
      <c r="B421" s="10" t="s">
        <v>531</v>
      </c>
      <c r="C421" s="42" t="s">
        <v>36</v>
      </c>
      <c r="D421" s="10" t="s">
        <v>582</v>
      </c>
      <c r="E421" s="35" t="s">
        <v>583</v>
      </c>
      <c r="F421" s="145">
        <v>180</v>
      </c>
    </row>
    <row r="422" spans="1:6" ht="12.75">
      <c r="A422" s="10" t="s">
        <v>519</v>
      </c>
      <c r="B422" s="10" t="s">
        <v>531</v>
      </c>
      <c r="C422" s="42" t="s">
        <v>37</v>
      </c>
      <c r="D422" s="10"/>
      <c r="E422" s="47" t="s">
        <v>427</v>
      </c>
      <c r="F422" s="157">
        <f>F423</f>
        <v>6084</v>
      </c>
    </row>
    <row r="423" spans="1:6" ht="12.75">
      <c r="A423" s="10" t="s">
        <v>519</v>
      </c>
      <c r="B423" s="10" t="s">
        <v>531</v>
      </c>
      <c r="C423" s="42" t="s">
        <v>38</v>
      </c>
      <c r="D423" s="10"/>
      <c r="E423" s="35" t="s">
        <v>427</v>
      </c>
      <c r="F423" s="145">
        <f>F424</f>
        <v>6084</v>
      </c>
    </row>
    <row r="424" spans="1:6" ht="12.75">
      <c r="A424" s="10" t="s">
        <v>519</v>
      </c>
      <c r="B424" s="10" t="s">
        <v>531</v>
      </c>
      <c r="C424" s="42" t="s">
        <v>39</v>
      </c>
      <c r="D424" s="10"/>
      <c r="E424" s="34" t="s">
        <v>264</v>
      </c>
      <c r="F424" s="145">
        <f>F425+F430</f>
        <v>6084</v>
      </c>
    </row>
    <row r="425" spans="1:6" ht="22.5">
      <c r="A425" s="10" t="s">
        <v>519</v>
      </c>
      <c r="B425" s="10" t="s">
        <v>531</v>
      </c>
      <c r="C425" s="42" t="s">
        <v>40</v>
      </c>
      <c r="D425" s="10"/>
      <c r="E425" s="35" t="s">
        <v>415</v>
      </c>
      <c r="F425" s="145">
        <f>F426</f>
        <v>5964</v>
      </c>
    </row>
    <row r="426" spans="1:6" ht="22.5">
      <c r="A426" s="10" t="s">
        <v>519</v>
      </c>
      <c r="B426" s="10" t="s">
        <v>531</v>
      </c>
      <c r="C426" s="42" t="s">
        <v>41</v>
      </c>
      <c r="D426" s="10"/>
      <c r="E426" s="50" t="s">
        <v>127</v>
      </c>
      <c r="F426" s="145">
        <f>F427+F428+F429</f>
        <v>5964</v>
      </c>
    </row>
    <row r="427" spans="1:6" ht="45">
      <c r="A427" s="10" t="s">
        <v>519</v>
      </c>
      <c r="B427" s="10" t="s">
        <v>531</v>
      </c>
      <c r="C427" s="42" t="s">
        <v>41</v>
      </c>
      <c r="D427" s="10" t="s">
        <v>580</v>
      </c>
      <c r="E427" s="35" t="s">
        <v>581</v>
      </c>
      <c r="F427" s="145">
        <f>2186.4+2707</f>
        <v>4893.4</v>
      </c>
    </row>
    <row r="428" spans="1:6" ht="22.5">
      <c r="A428" s="10" t="s">
        <v>519</v>
      </c>
      <c r="B428" s="10" t="s">
        <v>531</v>
      </c>
      <c r="C428" s="42" t="s">
        <v>41</v>
      </c>
      <c r="D428" s="10" t="s">
        <v>582</v>
      </c>
      <c r="E428" s="35" t="s">
        <v>583</v>
      </c>
      <c r="F428" s="145">
        <f>396+625.6+25</f>
        <v>1046.6</v>
      </c>
    </row>
    <row r="429" spans="1:6" ht="12.75">
      <c r="A429" s="10" t="s">
        <v>519</v>
      </c>
      <c r="B429" s="10" t="s">
        <v>531</v>
      </c>
      <c r="C429" s="42" t="s">
        <v>41</v>
      </c>
      <c r="D429" s="10" t="s">
        <v>646</v>
      </c>
      <c r="E429" s="34" t="s">
        <v>647</v>
      </c>
      <c r="F429" s="145">
        <f>18+6</f>
        <v>24</v>
      </c>
    </row>
    <row r="430" spans="1:6" ht="22.5">
      <c r="A430" s="10" t="s">
        <v>519</v>
      </c>
      <c r="B430" s="10" t="s">
        <v>531</v>
      </c>
      <c r="C430" s="42" t="s">
        <v>42</v>
      </c>
      <c r="D430" s="10"/>
      <c r="E430" s="35" t="s">
        <v>195</v>
      </c>
      <c r="F430" s="145">
        <f>F431</f>
        <v>120</v>
      </c>
    </row>
    <row r="431" spans="1:6" ht="22.5">
      <c r="A431" s="10" t="s">
        <v>519</v>
      </c>
      <c r="B431" s="10" t="s">
        <v>531</v>
      </c>
      <c r="C431" s="42" t="s">
        <v>43</v>
      </c>
      <c r="D431" s="10"/>
      <c r="E431" s="50" t="s">
        <v>127</v>
      </c>
      <c r="F431" s="145">
        <f>F432</f>
        <v>120</v>
      </c>
    </row>
    <row r="432" spans="1:6" ht="22.5">
      <c r="A432" s="10" t="s">
        <v>519</v>
      </c>
      <c r="B432" s="10" t="s">
        <v>531</v>
      </c>
      <c r="C432" s="42" t="s">
        <v>43</v>
      </c>
      <c r="D432" s="10" t="s">
        <v>582</v>
      </c>
      <c r="E432" s="35" t="s">
        <v>583</v>
      </c>
      <c r="F432" s="145">
        <v>120</v>
      </c>
    </row>
    <row r="433" spans="1:6" ht="12.75">
      <c r="A433" s="10" t="s">
        <v>519</v>
      </c>
      <c r="B433" s="10" t="s">
        <v>531</v>
      </c>
      <c r="C433" s="42" t="s">
        <v>44</v>
      </c>
      <c r="D433" s="10"/>
      <c r="E433" s="47" t="s">
        <v>428</v>
      </c>
      <c r="F433" s="142">
        <f>F434</f>
        <v>256</v>
      </c>
    </row>
    <row r="434" spans="1:6" ht="12.75">
      <c r="A434" s="10" t="s">
        <v>519</v>
      </c>
      <c r="B434" s="10" t="s">
        <v>531</v>
      </c>
      <c r="C434" s="42" t="s">
        <v>45</v>
      </c>
      <c r="D434" s="10"/>
      <c r="E434" s="35" t="s">
        <v>428</v>
      </c>
      <c r="F434" s="145">
        <f>F435</f>
        <v>256</v>
      </c>
    </row>
    <row r="435" spans="1:6" ht="12.75">
      <c r="A435" s="10" t="s">
        <v>519</v>
      </c>
      <c r="B435" s="10" t="s">
        <v>531</v>
      </c>
      <c r="C435" s="42" t="s">
        <v>46</v>
      </c>
      <c r="D435" s="10"/>
      <c r="E435" s="34" t="s">
        <v>264</v>
      </c>
      <c r="F435" s="145">
        <f>F436</f>
        <v>256</v>
      </c>
    </row>
    <row r="436" spans="1:6" ht="12.75">
      <c r="A436" s="10" t="s">
        <v>519</v>
      </c>
      <c r="B436" s="10" t="s">
        <v>531</v>
      </c>
      <c r="C436" s="42" t="s">
        <v>47</v>
      </c>
      <c r="D436" s="10"/>
      <c r="E436" s="35" t="s">
        <v>419</v>
      </c>
      <c r="F436" s="145">
        <f>F438+F439+F440</f>
        <v>256</v>
      </c>
    </row>
    <row r="437" spans="1:6" ht="22.5">
      <c r="A437" s="10" t="s">
        <v>519</v>
      </c>
      <c r="B437" s="10" t="s">
        <v>531</v>
      </c>
      <c r="C437" s="42" t="s">
        <v>48</v>
      </c>
      <c r="D437" s="10"/>
      <c r="E437" s="50" t="s">
        <v>127</v>
      </c>
      <c r="F437" s="145">
        <f>F438+F439+F440</f>
        <v>256</v>
      </c>
    </row>
    <row r="438" spans="1:6" ht="45">
      <c r="A438" s="10" t="s">
        <v>519</v>
      </c>
      <c r="B438" s="10" t="s">
        <v>531</v>
      </c>
      <c r="C438" s="42" t="s">
        <v>48</v>
      </c>
      <c r="D438" s="10" t="s">
        <v>580</v>
      </c>
      <c r="E438" s="35" t="s">
        <v>581</v>
      </c>
      <c r="F438" s="145">
        <v>138</v>
      </c>
    </row>
    <row r="439" spans="1:6" ht="22.5">
      <c r="A439" s="10" t="s">
        <v>519</v>
      </c>
      <c r="B439" s="10" t="s">
        <v>531</v>
      </c>
      <c r="C439" s="42" t="s">
        <v>48</v>
      </c>
      <c r="D439" s="10" t="s">
        <v>582</v>
      </c>
      <c r="E439" s="35" t="s">
        <v>583</v>
      </c>
      <c r="F439" s="145">
        <f>90.5+25</f>
        <v>115.5</v>
      </c>
    </row>
    <row r="440" spans="1:6" ht="12.75">
      <c r="A440" s="10" t="s">
        <v>519</v>
      </c>
      <c r="B440" s="10" t="s">
        <v>531</v>
      </c>
      <c r="C440" s="42" t="s">
        <v>48</v>
      </c>
      <c r="D440" s="10" t="s">
        <v>646</v>
      </c>
      <c r="E440" s="34" t="s">
        <v>647</v>
      </c>
      <c r="F440" s="145">
        <v>2.5</v>
      </c>
    </row>
    <row r="441" spans="1:6" ht="12.75">
      <c r="A441" s="18" t="s">
        <v>519</v>
      </c>
      <c r="B441" s="18" t="s">
        <v>511</v>
      </c>
      <c r="C441" s="40"/>
      <c r="D441" s="18"/>
      <c r="E441" s="33" t="s">
        <v>557</v>
      </c>
      <c r="F441" s="140">
        <f>F442</f>
        <v>5550</v>
      </c>
    </row>
    <row r="442" spans="1:6" ht="22.5">
      <c r="A442" s="10" t="s">
        <v>519</v>
      </c>
      <c r="B442" s="10" t="s">
        <v>511</v>
      </c>
      <c r="C442" s="42" t="s">
        <v>96</v>
      </c>
      <c r="D442" s="10"/>
      <c r="E442" s="35" t="s">
        <v>698</v>
      </c>
      <c r="F442" s="140">
        <f>F443</f>
        <v>5550</v>
      </c>
    </row>
    <row r="443" spans="1:6" ht="12.75">
      <c r="A443" s="10" t="s">
        <v>519</v>
      </c>
      <c r="B443" s="10" t="s">
        <v>511</v>
      </c>
      <c r="C443" s="42" t="s">
        <v>49</v>
      </c>
      <c r="D443" s="10"/>
      <c r="E443" s="47" t="s">
        <v>701</v>
      </c>
      <c r="F443" s="140">
        <f>F444</f>
        <v>5550</v>
      </c>
    </row>
    <row r="444" spans="1:6" s="5" customFormat="1" ht="33.75">
      <c r="A444" s="10" t="s">
        <v>519</v>
      </c>
      <c r="B444" s="10" t="s">
        <v>511</v>
      </c>
      <c r="C444" s="42" t="s">
        <v>50</v>
      </c>
      <c r="D444" s="10"/>
      <c r="E444" s="35" t="s">
        <v>421</v>
      </c>
      <c r="F444" s="140">
        <f>F445</f>
        <v>5550</v>
      </c>
    </row>
    <row r="445" spans="1:6" s="5" customFormat="1" ht="12.75">
      <c r="A445" s="10" t="s">
        <v>519</v>
      </c>
      <c r="B445" s="10" t="s">
        <v>511</v>
      </c>
      <c r="C445" s="42" t="s">
        <v>51</v>
      </c>
      <c r="D445" s="10"/>
      <c r="E445" s="34" t="s">
        <v>264</v>
      </c>
      <c r="F445" s="140">
        <f>F446+F450+F458</f>
        <v>5550</v>
      </c>
    </row>
    <row r="446" spans="1:6" s="5" customFormat="1" ht="22.5">
      <c r="A446" s="10" t="s">
        <v>519</v>
      </c>
      <c r="B446" s="10" t="s">
        <v>511</v>
      </c>
      <c r="C446" s="42" t="s">
        <v>52</v>
      </c>
      <c r="D446" s="10"/>
      <c r="E446" s="34" t="s">
        <v>53</v>
      </c>
      <c r="F446" s="140">
        <f>F447</f>
        <v>870</v>
      </c>
    </row>
    <row r="447" spans="1:6" s="5" customFormat="1" ht="12.75">
      <c r="A447" s="10" t="s">
        <v>519</v>
      </c>
      <c r="B447" s="10" t="s">
        <v>511</v>
      </c>
      <c r="C447" s="42" t="s">
        <v>54</v>
      </c>
      <c r="D447" s="10"/>
      <c r="E447" s="34" t="s">
        <v>270</v>
      </c>
      <c r="F447" s="140">
        <f>F448+F449</f>
        <v>870</v>
      </c>
    </row>
    <row r="448" spans="1:6" s="5" customFormat="1" ht="45">
      <c r="A448" s="10" t="s">
        <v>519</v>
      </c>
      <c r="B448" s="10" t="s">
        <v>511</v>
      </c>
      <c r="C448" s="42" t="s">
        <v>54</v>
      </c>
      <c r="D448" s="10" t="s">
        <v>580</v>
      </c>
      <c r="E448" s="35" t="s">
        <v>581</v>
      </c>
      <c r="F448" s="142">
        <v>869</v>
      </c>
    </row>
    <row r="449" spans="1:6" s="5" customFormat="1" ht="12.75">
      <c r="A449" s="10" t="s">
        <v>519</v>
      </c>
      <c r="B449" s="10" t="s">
        <v>511</v>
      </c>
      <c r="C449" s="42" t="s">
        <v>54</v>
      </c>
      <c r="D449" s="10" t="s">
        <v>646</v>
      </c>
      <c r="E449" s="34" t="s">
        <v>647</v>
      </c>
      <c r="F449" s="142">
        <v>1</v>
      </c>
    </row>
    <row r="450" spans="1:8" s="5" customFormat="1" ht="33.75">
      <c r="A450" s="10" t="s">
        <v>519</v>
      </c>
      <c r="B450" s="10" t="s">
        <v>511</v>
      </c>
      <c r="C450" s="42" t="s">
        <v>55</v>
      </c>
      <c r="D450" s="10"/>
      <c r="E450" s="35" t="s">
        <v>422</v>
      </c>
      <c r="F450" s="145">
        <f>F451+F455</f>
        <v>1579</v>
      </c>
      <c r="G450" s="77"/>
      <c r="H450" s="77"/>
    </row>
    <row r="451" spans="1:8" s="5" customFormat="1" ht="22.5">
      <c r="A451" s="10" t="s">
        <v>519</v>
      </c>
      <c r="B451" s="10" t="s">
        <v>511</v>
      </c>
      <c r="C451" s="42" t="s">
        <v>56</v>
      </c>
      <c r="D451" s="10"/>
      <c r="E451" s="50" t="s">
        <v>127</v>
      </c>
      <c r="F451" s="145">
        <f>F452+F453+F454</f>
        <v>1520</v>
      </c>
      <c r="G451" s="77"/>
      <c r="H451" s="77"/>
    </row>
    <row r="452" spans="1:8" s="5" customFormat="1" ht="45">
      <c r="A452" s="10" t="s">
        <v>519</v>
      </c>
      <c r="B452" s="10" t="s">
        <v>511</v>
      </c>
      <c r="C452" s="42" t="s">
        <v>56</v>
      </c>
      <c r="D452" s="10" t="s">
        <v>580</v>
      </c>
      <c r="E452" s="35" t="s">
        <v>581</v>
      </c>
      <c r="F452" s="145">
        <f>1334+41</f>
        <v>1375</v>
      </c>
      <c r="G452" s="77">
        <v>41</v>
      </c>
      <c r="H452" s="77"/>
    </row>
    <row r="453" spans="1:6" ht="22.5">
      <c r="A453" s="10" t="s">
        <v>519</v>
      </c>
      <c r="B453" s="10" t="s">
        <v>511</v>
      </c>
      <c r="C453" s="42" t="s">
        <v>56</v>
      </c>
      <c r="D453" s="10" t="s">
        <v>582</v>
      </c>
      <c r="E453" s="35" t="s">
        <v>583</v>
      </c>
      <c r="F453" s="142">
        <v>135</v>
      </c>
    </row>
    <row r="454" spans="1:6" ht="12.75">
      <c r="A454" s="10" t="s">
        <v>519</v>
      </c>
      <c r="B454" s="10" t="s">
        <v>511</v>
      </c>
      <c r="C454" s="42" t="s">
        <v>56</v>
      </c>
      <c r="D454" s="10" t="s">
        <v>646</v>
      </c>
      <c r="E454" s="34" t="s">
        <v>647</v>
      </c>
      <c r="F454" s="145">
        <v>10</v>
      </c>
    </row>
    <row r="455" spans="1:6" ht="45">
      <c r="A455" s="10" t="s">
        <v>519</v>
      </c>
      <c r="B455" s="10" t="s">
        <v>511</v>
      </c>
      <c r="C455" s="42" t="s">
        <v>57</v>
      </c>
      <c r="D455" s="10"/>
      <c r="E455" s="35" t="s">
        <v>117</v>
      </c>
      <c r="F455" s="145">
        <f>F456</f>
        <v>59</v>
      </c>
    </row>
    <row r="456" spans="1:6" ht="22.5">
      <c r="A456" s="10" t="s">
        <v>519</v>
      </c>
      <c r="B456" s="10" t="s">
        <v>511</v>
      </c>
      <c r="C456" s="42" t="s">
        <v>58</v>
      </c>
      <c r="D456" s="10"/>
      <c r="E456" s="50" t="s">
        <v>127</v>
      </c>
      <c r="F456" s="145">
        <f>F457</f>
        <v>59</v>
      </c>
    </row>
    <row r="457" spans="1:6" ht="22.5">
      <c r="A457" s="10" t="s">
        <v>519</v>
      </c>
      <c r="B457" s="10" t="s">
        <v>511</v>
      </c>
      <c r="C457" s="42" t="s">
        <v>58</v>
      </c>
      <c r="D457" s="10" t="s">
        <v>582</v>
      </c>
      <c r="E457" s="35" t="s">
        <v>583</v>
      </c>
      <c r="F457" s="145">
        <v>59</v>
      </c>
    </row>
    <row r="458" spans="1:6" ht="33.75">
      <c r="A458" s="10" t="s">
        <v>519</v>
      </c>
      <c r="B458" s="10" t="s">
        <v>511</v>
      </c>
      <c r="C458" s="42" t="s">
        <v>59</v>
      </c>
      <c r="D458" s="10"/>
      <c r="E458" s="35" t="s">
        <v>116</v>
      </c>
      <c r="F458" s="145">
        <f>F459</f>
        <v>3101</v>
      </c>
    </row>
    <row r="459" spans="1:6" ht="22.5">
      <c r="A459" s="10" t="s">
        <v>519</v>
      </c>
      <c r="B459" s="10" t="s">
        <v>511</v>
      </c>
      <c r="C459" s="42" t="s">
        <v>60</v>
      </c>
      <c r="D459" s="10"/>
      <c r="E459" s="50" t="s">
        <v>127</v>
      </c>
      <c r="F459" s="145">
        <f>F460+F461+F462</f>
        <v>3101</v>
      </c>
    </row>
    <row r="460" spans="1:7" ht="45">
      <c r="A460" s="10" t="s">
        <v>519</v>
      </c>
      <c r="B460" s="10" t="s">
        <v>511</v>
      </c>
      <c r="C460" s="42" t="s">
        <v>60</v>
      </c>
      <c r="D460" s="10" t="s">
        <v>580</v>
      </c>
      <c r="E460" s="35" t="s">
        <v>581</v>
      </c>
      <c r="F460" s="145">
        <f>3359-550-41</f>
        <v>2768</v>
      </c>
      <c r="G460">
        <v>-41</v>
      </c>
    </row>
    <row r="461" spans="1:6" ht="22.5">
      <c r="A461" s="10" t="s">
        <v>519</v>
      </c>
      <c r="B461" s="10" t="s">
        <v>511</v>
      </c>
      <c r="C461" s="42" t="s">
        <v>60</v>
      </c>
      <c r="D461" s="10" t="s">
        <v>582</v>
      </c>
      <c r="E461" s="35" t="s">
        <v>583</v>
      </c>
      <c r="F461" s="145">
        <v>331</v>
      </c>
    </row>
    <row r="462" spans="1:6" ht="12.75">
      <c r="A462" s="10" t="s">
        <v>519</v>
      </c>
      <c r="B462" s="10" t="s">
        <v>511</v>
      </c>
      <c r="C462" s="42" t="s">
        <v>60</v>
      </c>
      <c r="D462" s="10" t="s">
        <v>646</v>
      </c>
      <c r="E462" s="34" t="s">
        <v>647</v>
      </c>
      <c r="F462" s="145">
        <v>2</v>
      </c>
    </row>
    <row r="463" spans="1:6" s="5" customFormat="1" ht="12.75">
      <c r="A463" s="18" t="s">
        <v>519</v>
      </c>
      <c r="B463" s="18" t="s">
        <v>512</v>
      </c>
      <c r="C463" s="124"/>
      <c r="D463" s="18"/>
      <c r="E463" s="33" t="s">
        <v>513</v>
      </c>
      <c r="F463" s="157">
        <f>F464</f>
        <v>150</v>
      </c>
    </row>
    <row r="464" spans="1:6" s="5" customFormat="1" ht="12.75">
      <c r="A464" s="18" t="s">
        <v>519</v>
      </c>
      <c r="B464" s="18" t="s">
        <v>516</v>
      </c>
      <c r="C464" s="40"/>
      <c r="D464" s="18"/>
      <c r="E464" s="33" t="s">
        <v>517</v>
      </c>
      <c r="F464" s="157">
        <f>F465</f>
        <v>150</v>
      </c>
    </row>
    <row r="465" spans="1:6" ht="22.5">
      <c r="A465" s="10" t="s">
        <v>519</v>
      </c>
      <c r="B465" s="10" t="s">
        <v>516</v>
      </c>
      <c r="C465" s="42" t="s">
        <v>391</v>
      </c>
      <c r="D465" s="10"/>
      <c r="E465" s="35" t="s">
        <v>694</v>
      </c>
      <c r="F465" s="145">
        <f>F466</f>
        <v>150</v>
      </c>
    </row>
    <row r="466" spans="1:6" ht="22.5">
      <c r="A466" s="10" t="s">
        <v>519</v>
      </c>
      <c r="B466" s="10" t="s">
        <v>516</v>
      </c>
      <c r="C466" s="42" t="s">
        <v>377</v>
      </c>
      <c r="D466" s="10"/>
      <c r="E466" s="46" t="s">
        <v>449</v>
      </c>
      <c r="F466" s="145">
        <f>F467+F472</f>
        <v>150</v>
      </c>
    </row>
    <row r="467" spans="1:6" ht="33.75">
      <c r="A467" s="10" t="s">
        <v>519</v>
      </c>
      <c r="B467" s="10" t="s">
        <v>516</v>
      </c>
      <c r="C467" s="42" t="s">
        <v>378</v>
      </c>
      <c r="D467" s="10"/>
      <c r="E467" s="35" t="s">
        <v>199</v>
      </c>
      <c r="F467" s="145">
        <f>F468</f>
        <v>100</v>
      </c>
    </row>
    <row r="468" spans="1:6" ht="12.75">
      <c r="A468" s="10" t="s">
        <v>519</v>
      </c>
      <c r="B468" s="10" t="s">
        <v>516</v>
      </c>
      <c r="C468" s="42" t="s">
        <v>379</v>
      </c>
      <c r="D468" s="10"/>
      <c r="E468" s="34" t="s">
        <v>264</v>
      </c>
      <c r="F468" s="145">
        <f>F469</f>
        <v>100</v>
      </c>
    </row>
    <row r="469" spans="1:6" ht="22.5">
      <c r="A469" s="10" t="s">
        <v>519</v>
      </c>
      <c r="B469" s="10" t="s">
        <v>516</v>
      </c>
      <c r="C469" s="42" t="s">
        <v>380</v>
      </c>
      <c r="D469" s="10"/>
      <c r="E469" s="35" t="s">
        <v>200</v>
      </c>
      <c r="F469" s="145">
        <f>F470</f>
        <v>100</v>
      </c>
    </row>
    <row r="470" spans="1:6" ht="12.75">
      <c r="A470" s="10" t="s">
        <v>519</v>
      </c>
      <c r="B470" s="10" t="s">
        <v>516</v>
      </c>
      <c r="C470" s="42" t="s">
        <v>381</v>
      </c>
      <c r="D470" s="10"/>
      <c r="E470" s="35" t="s">
        <v>288</v>
      </c>
      <c r="F470" s="145">
        <f>F471</f>
        <v>100</v>
      </c>
    </row>
    <row r="471" spans="1:6" ht="22.5">
      <c r="A471" s="10" t="s">
        <v>519</v>
      </c>
      <c r="B471" s="10" t="s">
        <v>516</v>
      </c>
      <c r="C471" s="42" t="s">
        <v>381</v>
      </c>
      <c r="D471" s="10" t="s">
        <v>582</v>
      </c>
      <c r="E471" s="35" t="s">
        <v>583</v>
      </c>
      <c r="F471" s="145">
        <v>100</v>
      </c>
    </row>
    <row r="472" spans="1:6" ht="33.75">
      <c r="A472" s="10" t="s">
        <v>519</v>
      </c>
      <c r="B472" s="10" t="s">
        <v>516</v>
      </c>
      <c r="C472" s="42" t="s">
        <v>382</v>
      </c>
      <c r="D472" s="10"/>
      <c r="E472" s="35" t="s">
        <v>202</v>
      </c>
      <c r="F472" s="145">
        <f>F473</f>
        <v>50</v>
      </c>
    </row>
    <row r="473" spans="1:6" ht="12.75">
      <c r="A473" s="10" t="s">
        <v>519</v>
      </c>
      <c r="B473" s="10" t="s">
        <v>516</v>
      </c>
      <c r="C473" s="42" t="s">
        <v>384</v>
      </c>
      <c r="D473" s="10"/>
      <c r="E473" s="34" t="s">
        <v>264</v>
      </c>
      <c r="F473" s="145">
        <f>F474</f>
        <v>50</v>
      </c>
    </row>
    <row r="474" spans="1:6" ht="33.75">
      <c r="A474" s="10" t="s">
        <v>519</v>
      </c>
      <c r="B474" s="10" t="s">
        <v>516</v>
      </c>
      <c r="C474" s="42" t="s">
        <v>383</v>
      </c>
      <c r="D474" s="10"/>
      <c r="E474" s="35" t="s">
        <v>201</v>
      </c>
      <c r="F474" s="145">
        <f>F475</f>
        <v>50</v>
      </c>
    </row>
    <row r="475" spans="1:6" ht="12.75">
      <c r="A475" s="10" t="s">
        <v>519</v>
      </c>
      <c r="B475" s="10" t="s">
        <v>516</v>
      </c>
      <c r="C475" s="42" t="s">
        <v>385</v>
      </c>
      <c r="D475" s="10"/>
      <c r="E475" s="35" t="s">
        <v>288</v>
      </c>
      <c r="F475" s="145">
        <f>F476</f>
        <v>50</v>
      </c>
    </row>
    <row r="476" spans="1:6" ht="22.5">
      <c r="A476" s="10" t="s">
        <v>519</v>
      </c>
      <c r="B476" s="10" t="s">
        <v>516</v>
      </c>
      <c r="C476" s="42" t="s">
        <v>385</v>
      </c>
      <c r="D476" s="10" t="s">
        <v>582</v>
      </c>
      <c r="E476" s="35" t="s">
        <v>583</v>
      </c>
      <c r="F476" s="145">
        <v>50</v>
      </c>
    </row>
    <row r="477" spans="1:6" ht="12.75">
      <c r="A477" s="10" t="s">
        <v>519</v>
      </c>
      <c r="B477" s="18" t="s">
        <v>556</v>
      </c>
      <c r="C477" s="40"/>
      <c r="D477" s="18"/>
      <c r="E477" s="33" t="s">
        <v>548</v>
      </c>
      <c r="F477" s="157">
        <f>F478+F492</f>
        <v>4660</v>
      </c>
    </row>
    <row r="478" spans="1:6" ht="12.75">
      <c r="A478" s="10" t="s">
        <v>519</v>
      </c>
      <c r="B478" s="18" t="s">
        <v>568</v>
      </c>
      <c r="C478" s="40"/>
      <c r="D478" s="18"/>
      <c r="E478" s="36" t="s">
        <v>569</v>
      </c>
      <c r="F478" s="157">
        <f>F479</f>
        <v>4100</v>
      </c>
    </row>
    <row r="479" spans="1:6" ht="22.5">
      <c r="A479" s="10" t="s">
        <v>519</v>
      </c>
      <c r="B479" s="10" t="s">
        <v>568</v>
      </c>
      <c r="C479" s="42" t="s">
        <v>61</v>
      </c>
      <c r="D479" s="10"/>
      <c r="E479" s="34" t="s">
        <v>695</v>
      </c>
      <c r="F479" s="145">
        <f>F486+F480</f>
        <v>4100</v>
      </c>
    </row>
    <row r="480" spans="1:6" ht="12.75" hidden="1">
      <c r="A480" s="10" t="s">
        <v>519</v>
      </c>
      <c r="B480" s="10" t="s">
        <v>568</v>
      </c>
      <c r="C480" s="43" t="s">
        <v>67</v>
      </c>
      <c r="D480" s="19"/>
      <c r="E480" s="46" t="s">
        <v>406</v>
      </c>
      <c r="F480" s="145">
        <f>F481</f>
        <v>0</v>
      </c>
    </row>
    <row r="481" spans="1:6" ht="33.75" hidden="1">
      <c r="A481" s="10" t="s">
        <v>519</v>
      </c>
      <c r="B481" s="10" t="s">
        <v>568</v>
      </c>
      <c r="C481" s="43" t="s">
        <v>68</v>
      </c>
      <c r="D481" s="19"/>
      <c r="E481" s="34" t="s">
        <v>408</v>
      </c>
      <c r="F481" s="145">
        <f>F482</f>
        <v>0</v>
      </c>
    </row>
    <row r="482" spans="1:6" ht="12.75" hidden="1">
      <c r="A482" s="10" t="s">
        <v>519</v>
      </c>
      <c r="B482" s="10" t="s">
        <v>568</v>
      </c>
      <c r="C482" s="43" t="s">
        <v>69</v>
      </c>
      <c r="D482" s="19"/>
      <c r="E482" s="34" t="s">
        <v>264</v>
      </c>
      <c r="F482" s="145">
        <f>F483</f>
        <v>0</v>
      </c>
    </row>
    <row r="483" spans="1:6" ht="33.75" hidden="1">
      <c r="A483" s="10" t="s">
        <v>519</v>
      </c>
      <c r="B483" s="10" t="s">
        <v>568</v>
      </c>
      <c r="C483" s="43" t="s">
        <v>70</v>
      </c>
      <c r="D483" s="19"/>
      <c r="E483" s="34" t="s">
        <v>408</v>
      </c>
      <c r="F483" s="145">
        <f>F484</f>
        <v>0</v>
      </c>
    </row>
    <row r="484" spans="1:6" ht="12.75" hidden="1">
      <c r="A484" s="10" t="s">
        <v>519</v>
      </c>
      <c r="B484" s="10" t="s">
        <v>568</v>
      </c>
      <c r="C484" s="43" t="s">
        <v>71</v>
      </c>
      <c r="D484" s="19"/>
      <c r="E484" s="34" t="s">
        <v>0</v>
      </c>
      <c r="F484" s="145">
        <f>F485</f>
        <v>0</v>
      </c>
    </row>
    <row r="485" spans="1:6" ht="22.5" hidden="1">
      <c r="A485" s="10" t="s">
        <v>519</v>
      </c>
      <c r="B485" s="10" t="s">
        <v>568</v>
      </c>
      <c r="C485" s="43" t="s">
        <v>71</v>
      </c>
      <c r="D485" s="10" t="s">
        <v>582</v>
      </c>
      <c r="E485" s="35" t="s">
        <v>583</v>
      </c>
      <c r="F485" s="145">
        <v>0</v>
      </c>
    </row>
    <row r="486" spans="1:6" ht="22.5">
      <c r="A486" s="10" t="s">
        <v>519</v>
      </c>
      <c r="B486" s="10" t="s">
        <v>568</v>
      </c>
      <c r="C486" s="42" t="s">
        <v>62</v>
      </c>
      <c r="D486" s="10"/>
      <c r="E486" s="34" t="s">
        <v>240</v>
      </c>
      <c r="F486" s="145">
        <f>F487</f>
        <v>4100</v>
      </c>
    </row>
    <row r="487" spans="1:6" ht="12.75">
      <c r="A487" s="10" t="s">
        <v>519</v>
      </c>
      <c r="B487" s="10" t="s">
        <v>568</v>
      </c>
      <c r="C487" s="42" t="s">
        <v>63</v>
      </c>
      <c r="D487" s="10"/>
      <c r="E487" s="34" t="s">
        <v>403</v>
      </c>
      <c r="F487" s="145">
        <f>F488</f>
        <v>4100</v>
      </c>
    </row>
    <row r="488" spans="1:6" ht="12.75">
      <c r="A488" s="10" t="s">
        <v>519</v>
      </c>
      <c r="B488" s="10" t="s">
        <v>568</v>
      </c>
      <c r="C488" s="42" t="s">
        <v>64</v>
      </c>
      <c r="D488" s="10"/>
      <c r="E488" s="34" t="s">
        <v>264</v>
      </c>
      <c r="F488" s="145">
        <f>F489</f>
        <v>4100</v>
      </c>
    </row>
    <row r="489" spans="1:6" ht="22.5">
      <c r="A489" s="10" t="s">
        <v>519</v>
      </c>
      <c r="B489" s="10" t="s">
        <v>568</v>
      </c>
      <c r="C489" s="42" t="s">
        <v>65</v>
      </c>
      <c r="D489" s="10"/>
      <c r="E489" s="34" t="s">
        <v>404</v>
      </c>
      <c r="F489" s="145">
        <f>F490</f>
        <v>4100</v>
      </c>
    </row>
    <row r="490" spans="1:6" ht="33.75">
      <c r="A490" s="10" t="s">
        <v>519</v>
      </c>
      <c r="B490" s="10" t="s">
        <v>568</v>
      </c>
      <c r="C490" s="42" t="s">
        <v>66</v>
      </c>
      <c r="D490" s="10"/>
      <c r="E490" s="34" t="s">
        <v>102</v>
      </c>
      <c r="F490" s="145">
        <f>F491</f>
        <v>4100</v>
      </c>
    </row>
    <row r="491" spans="1:6" ht="22.5">
      <c r="A491" s="10" t="s">
        <v>519</v>
      </c>
      <c r="B491" s="10" t="s">
        <v>568</v>
      </c>
      <c r="C491" s="42" t="s">
        <v>66</v>
      </c>
      <c r="D491" s="10" t="s">
        <v>648</v>
      </c>
      <c r="E491" s="35" t="s">
        <v>399</v>
      </c>
      <c r="F491" s="145">
        <v>4100</v>
      </c>
    </row>
    <row r="492" spans="1:6" s="5" customFormat="1" ht="12.75">
      <c r="A492" s="18" t="s">
        <v>519</v>
      </c>
      <c r="B492" s="18" t="s">
        <v>290</v>
      </c>
      <c r="C492" s="40"/>
      <c r="D492" s="18"/>
      <c r="E492" s="33" t="s">
        <v>291</v>
      </c>
      <c r="F492" s="157">
        <f aca="true" t="shared" si="18" ref="F492:F498">F493</f>
        <v>560</v>
      </c>
    </row>
    <row r="493" spans="1:6" ht="22.5">
      <c r="A493" s="10" t="s">
        <v>519</v>
      </c>
      <c r="B493" s="10" t="s">
        <v>290</v>
      </c>
      <c r="C493" s="42" t="s">
        <v>61</v>
      </c>
      <c r="D493" s="10"/>
      <c r="E493" s="34" t="s">
        <v>695</v>
      </c>
      <c r="F493" s="145">
        <f t="shared" si="18"/>
        <v>560</v>
      </c>
    </row>
    <row r="494" spans="1:6" ht="12.75">
      <c r="A494" s="10" t="s">
        <v>519</v>
      </c>
      <c r="B494" s="10" t="s">
        <v>290</v>
      </c>
      <c r="C494" s="43" t="s">
        <v>67</v>
      </c>
      <c r="D494" s="19"/>
      <c r="E494" s="46" t="s">
        <v>406</v>
      </c>
      <c r="F494" s="145">
        <f t="shared" si="18"/>
        <v>560</v>
      </c>
    </row>
    <row r="495" spans="1:6" ht="33.75">
      <c r="A495" s="10" t="s">
        <v>519</v>
      </c>
      <c r="B495" s="10" t="s">
        <v>290</v>
      </c>
      <c r="C495" s="43" t="s">
        <v>68</v>
      </c>
      <c r="D495" s="19"/>
      <c r="E495" s="34" t="s">
        <v>408</v>
      </c>
      <c r="F495" s="145">
        <f t="shared" si="18"/>
        <v>560</v>
      </c>
    </row>
    <row r="496" spans="1:6" ht="12.75">
      <c r="A496" s="10" t="s">
        <v>519</v>
      </c>
      <c r="B496" s="10" t="s">
        <v>290</v>
      </c>
      <c r="C496" s="43" t="s">
        <v>69</v>
      </c>
      <c r="D496" s="19"/>
      <c r="E496" s="34" t="s">
        <v>264</v>
      </c>
      <c r="F496" s="145">
        <f t="shared" si="18"/>
        <v>560</v>
      </c>
    </row>
    <row r="497" spans="1:6" ht="33.75">
      <c r="A497" s="10" t="s">
        <v>519</v>
      </c>
      <c r="B497" s="10" t="s">
        <v>290</v>
      </c>
      <c r="C497" s="43" t="s">
        <v>70</v>
      </c>
      <c r="D497" s="19"/>
      <c r="E497" s="34" t="s">
        <v>408</v>
      </c>
      <c r="F497" s="145">
        <f t="shared" si="18"/>
        <v>560</v>
      </c>
    </row>
    <row r="498" spans="1:6" ht="12.75">
      <c r="A498" s="10" t="s">
        <v>519</v>
      </c>
      <c r="B498" s="10" t="s">
        <v>290</v>
      </c>
      <c r="C498" s="43" t="s">
        <v>71</v>
      </c>
      <c r="D498" s="19"/>
      <c r="E498" s="34" t="s">
        <v>0</v>
      </c>
      <c r="F498" s="145">
        <f t="shared" si="18"/>
        <v>560</v>
      </c>
    </row>
    <row r="499" spans="1:6" ht="22.5">
      <c r="A499" s="10" t="s">
        <v>519</v>
      </c>
      <c r="B499" s="10" t="s">
        <v>290</v>
      </c>
      <c r="C499" s="43" t="s">
        <v>71</v>
      </c>
      <c r="D499" s="10" t="s">
        <v>582</v>
      </c>
      <c r="E499" s="35" t="s">
        <v>583</v>
      </c>
      <c r="F499" s="145">
        <v>560</v>
      </c>
    </row>
    <row r="500" spans="1:6" ht="22.5">
      <c r="A500" s="18" t="s">
        <v>533</v>
      </c>
      <c r="B500" s="18"/>
      <c r="C500" s="40"/>
      <c r="D500" s="18"/>
      <c r="E500" s="33" t="s">
        <v>573</v>
      </c>
      <c r="F500" s="140">
        <f>F510+F610+F501</f>
        <v>164319</v>
      </c>
    </row>
    <row r="501" spans="1:6" ht="12.75">
      <c r="A501" s="18" t="s">
        <v>533</v>
      </c>
      <c r="B501" s="18" t="s">
        <v>484</v>
      </c>
      <c r="C501" s="40"/>
      <c r="D501" s="18"/>
      <c r="E501" s="33" t="s">
        <v>543</v>
      </c>
      <c r="F501" s="140">
        <f aca="true" t="shared" si="19" ref="F501:F508">F502</f>
        <v>125</v>
      </c>
    </row>
    <row r="502" spans="1:6" ht="12.75">
      <c r="A502" s="18" t="s">
        <v>533</v>
      </c>
      <c r="B502" s="18" t="s">
        <v>584</v>
      </c>
      <c r="C502" s="40"/>
      <c r="D502" s="18"/>
      <c r="E502" s="33" t="s">
        <v>643</v>
      </c>
      <c r="F502" s="140">
        <f t="shared" si="19"/>
        <v>125</v>
      </c>
    </row>
    <row r="503" spans="1:6" ht="33.75">
      <c r="A503" s="10" t="s">
        <v>533</v>
      </c>
      <c r="B503" s="10" t="s">
        <v>584</v>
      </c>
      <c r="C503" s="124">
        <v>1200000000</v>
      </c>
      <c r="D503" s="10"/>
      <c r="E503" s="37" t="s">
        <v>470</v>
      </c>
      <c r="F503" s="142">
        <f t="shared" si="19"/>
        <v>125</v>
      </c>
    </row>
    <row r="504" spans="1:6" ht="22.5">
      <c r="A504" s="10" t="s">
        <v>533</v>
      </c>
      <c r="B504" s="10" t="s">
        <v>584</v>
      </c>
      <c r="C504" s="124">
        <v>1250000000</v>
      </c>
      <c r="D504" s="10"/>
      <c r="E504" s="49" t="s">
        <v>5</v>
      </c>
      <c r="F504" s="142">
        <f t="shared" si="19"/>
        <v>125</v>
      </c>
    </row>
    <row r="505" spans="1:6" ht="22.5">
      <c r="A505" s="10" t="s">
        <v>533</v>
      </c>
      <c r="B505" s="10" t="s">
        <v>584</v>
      </c>
      <c r="C505" s="124">
        <v>1250200000</v>
      </c>
      <c r="D505" s="10"/>
      <c r="E505" s="37" t="s">
        <v>545</v>
      </c>
      <c r="F505" s="142">
        <f t="shared" si="19"/>
        <v>125</v>
      </c>
    </row>
    <row r="506" spans="1:6" ht="12.75">
      <c r="A506" s="10" t="s">
        <v>533</v>
      </c>
      <c r="B506" s="10" t="s">
        <v>584</v>
      </c>
      <c r="C506" s="124">
        <v>1250220000</v>
      </c>
      <c r="D506" s="10"/>
      <c r="E506" s="34" t="s">
        <v>264</v>
      </c>
      <c r="F506" s="142">
        <f t="shared" si="19"/>
        <v>125</v>
      </c>
    </row>
    <row r="507" spans="1:6" ht="12.75">
      <c r="A507" s="10" t="s">
        <v>533</v>
      </c>
      <c r="B507" s="10" t="s">
        <v>584</v>
      </c>
      <c r="C507" s="124">
        <v>1250220010</v>
      </c>
      <c r="D507" s="10"/>
      <c r="E507" s="37" t="s">
        <v>239</v>
      </c>
      <c r="F507" s="142">
        <f t="shared" si="19"/>
        <v>125</v>
      </c>
    </row>
    <row r="508" spans="1:6" ht="12.75">
      <c r="A508" s="10" t="s">
        <v>533</v>
      </c>
      <c r="B508" s="10" t="s">
        <v>584</v>
      </c>
      <c r="C508" s="124" t="s">
        <v>149</v>
      </c>
      <c r="D508" s="10"/>
      <c r="E508" s="37" t="s">
        <v>72</v>
      </c>
      <c r="F508" s="142">
        <f t="shared" si="19"/>
        <v>125</v>
      </c>
    </row>
    <row r="509" spans="1:6" ht="22.5">
      <c r="A509" s="10" t="s">
        <v>533</v>
      </c>
      <c r="B509" s="10" t="s">
        <v>584</v>
      </c>
      <c r="C509" s="124" t="s">
        <v>149</v>
      </c>
      <c r="D509" s="10" t="s">
        <v>648</v>
      </c>
      <c r="E509" s="35" t="s">
        <v>399</v>
      </c>
      <c r="F509" s="142">
        <v>125</v>
      </c>
    </row>
    <row r="510" spans="1:6" ht="12.75">
      <c r="A510" s="18" t="s">
        <v>533</v>
      </c>
      <c r="B510" s="18" t="s">
        <v>504</v>
      </c>
      <c r="C510" s="40"/>
      <c r="D510" s="18"/>
      <c r="E510" s="33" t="s">
        <v>505</v>
      </c>
      <c r="F510" s="140">
        <f>F511+F527+F564+F572+F582</f>
        <v>161312.4</v>
      </c>
    </row>
    <row r="511" spans="1:7" ht="12.75">
      <c r="A511" s="18" t="s">
        <v>533</v>
      </c>
      <c r="B511" s="18" t="s">
        <v>534</v>
      </c>
      <c r="C511" s="40"/>
      <c r="D511" s="18"/>
      <c r="E511" s="33" t="s">
        <v>535</v>
      </c>
      <c r="F511" s="140">
        <f>F512</f>
        <v>48023</v>
      </c>
      <c r="G511" s="131"/>
    </row>
    <row r="512" spans="1:6" ht="33.75">
      <c r="A512" s="10" t="s">
        <v>533</v>
      </c>
      <c r="B512" s="10" t="s">
        <v>534</v>
      </c>
      <c r="C512" s="42" t="s">
        <v>73</v>
      </c>
      <c r="D512" s="38"/>
      <c r="E512" s="37" t="s">
        <v>470</v>
      </c>
      <c r="F512" s="145">
        <f>F513</f>
        <v>48023</v>
      </c>
    </row>
    <row r="513" spans="1:6" s="5" customFormat="1" ht="12.75">
      <c r="A513" s="10" t="s">
        <v>533</v>
      </c>
      <c r="B513" s="10" t="s">
        <v>534</v>
      </c>
      <c r="C513" s="42" t="s">
        <v>74</v>
      </c>
      <c r="D513" s="38"/>
      <c r="E513" s="49" t="s">
        <v>3</v>
      </c>
      <c r="F513" s="145">
        <f>F514+F523</f>
        <v>48023</v>
      </c>
    </row>
    <row r="514" spans="1:6" ht="22.5">
      <c r="A514" s="10" t="s">
        <v>533</v>
      </c>
      <c r="B514" s="10" t="s">
        <v>534</v>
      </c>
      <c r="C514" s="42" t="s">
        <v>75</v>
      </c>
      <c r="D514" s="38"/>
      <c r="E514" s="37" t="s">
        <v>220</v>
      </c>
      <c r="F514" s="145">
        <f>F515</f>
        <v>20830</v>
      </c>
    </row>
    <row r="515" spans="1:6" ht="12.75">
      <c r="A515" s="10" t="s">
        <v>533</v>
      </c>
      <c r="B515" s="10" t="s">
        <v>534</v>
      </c>
      <c r="C515" s="42" t="s">
        <v>76</v>
      </c>
      <c r="D515" s="38"/>
      <c r="E515" s="34" t="s">
        <v>264</v>
      </c>
      <c r="F515" s="145">
        <f>F516+F519+F521</f>
        <v>20830</v>
      </c>
    </row>
    <row r="516" spans="1:6" ht="12.75">
      <c r="A516" s="10" t="s">
        <v>533</v>
      </c>
      <c r="B516" s="10" t="s">
        <v>534</v>
      </c>
      <c r="C516" s="42" t="s">
        <v>77</v>
      </c>
      <c r="D516" s="38"/>
      <c r="E516" s="37" t="s">
        <v>221</v>
      </c>
      <c r="F516" s="145">
        <f>F517</f>
        <v>20000</v>
      </c>
    </row>
    <row r="517" spans="1:6" ht="33.75">
      <c r="A517" s="10" t="s">
        <v>533</v>
      </c>
      <c r="B517" s="10" t="s">
        <v>534</v>
      </c>
      <c r="C517" s="42" t="s">
        <v>78</v>
      </c>
      <c r="D517" s="38"/>
      <c r="E517" s="37" t="s">
        <v>102</v>
      </c>
      <c r="F517" s="145">
        <f>F518</f>
        <v>20000</v>
      </c>
    </row>
    <row r="518" spans="1:6" ht="22.5">
      <c r="A518" s="10" t="s">
        <v>533</v>
      </c>
      <c r="B518" s="10" t="s">
        <v>534</v>
      </c>
      <c r="C518" s="42" t="s">
        <v>78</v>
      </c>
      <c r="D518" s="38">
        <v>600</v>
      </c>
      <c r="E518" s="35" t="s">
        <v>424</v>
      </c>
      <c r="F518" s="145">
        <v>20000</v>
      </c>
    </row>
    <row r="519" spans="1:6" ht="12.75">
      <c r="A519" s="10" t="s">
        <v>533</v>
      </c>
      <c r="B519" s="10" t="s">
        <v>534</v>
      </c>
      <c r="C519" s="42" t="s">
        <v>79</v>
      </c>
      <c r="D519" s="38"/>
      <c r="E519" s="35" t="s">
        <v>72</v>
      </c>
      <c r="F519" s="145">
        <f>F520</f>
        <v>450</v>
      </c>
    </row>
    <row r="520" spans="1:6" ht="22.5">
      <c r="A520" s="10" t="s">
        <v>533</v>
      </c>
      <c r="B520" s="10" t="s">
        <v>534</v>
      </c>
      <c r="C520" s="42" t="s">
        <v>79</v>
      </c>
      <c r="D520" s="38">
        <v>600</v>
      </c>
      <c r="E520" s="35" t="s">
        <v>424</v>
      </c>
      <c r="F520" s="145">
        <v>450</v>
      </c>
    </row>
    <row r="521" spans="1:6" ht="22.5">
      <c r="A521" s="10" t="s">
        <v>533</v>
      </c>
      <c r="B521" s="10" t="s">
        <v>534</v>
      </c>
      <c r="C521" s="42" t="s">
        <v>80</v>
      </c>
      <c r="D521" s="38"/>
      <c r="E521" s="37" t="s">
        <v>537</v>
      </c>
      <c r="F521" s="145">
        <f>F522</f>
        <v>380</v>
      </c>
    </row>
    <row r="522" spans="1:6" ht="22.5">
      <c r="A522" s="10" t="s">
        <v>533</v>
      </c>
      <c r="B522" s="10" t="s">
        <v>534</v>
      </c>
      <c r="C522" s="42" t="s">
        <v>80</v>
      </c>
      <c r="D522" s="38">
        <v>600</v>
      </c>
      <c r="E522" s="35" t="s">
        <v>424</v>
      </c>
      <c r="F522" s="145">
        <v>380</v>
      </c>
    </row>
    <row r="523" spans="1:6" s="9" customFormat="1" ht="22.5">
      <c r="A523" s="10" t="s">
        <v>533</v>
      </c>
      <c r="B523" s="10" t="s">
        <v>534</v>
      </c>
      <c r="C523" s="42" t="s">
        <v>634</v>
      </c>
      <c r="D523" s="38"/>
      <c r="E523" s="37" t="s">
        <v>703</v>
      </c>
      <c r="F523" s="145">
        <f>F524</f>
        <v>27193</v>
      </c>
    </row>
    <row r="524" spans="1:6" s="9" customFormat="1" ht="47.25" customHeight="1">
      <c r="A524" s="10" t="s">
        <v>533</v>
      </c>
      <c r="B524" s="10" t="s">
        <v>534</v>
      </c>
      <c r="C524" s="42" t="s">
        <v>635</v>
      </c>
      <c r="D524" s="38"/>
      <c r="E524" s="37" t="s">
        <v>636</v>
      </c>
      <c r="F524" s="145">
        <f>F525</f>
        <v>27193</v>
      </c>
    </row>
    <row r="525" spans="1:6" s="9" customFormat="1" ht="47.25" customHeight="1">
      <c r="A525" s="10" t="s">
        <v>533</v>
      </c>
      <c r="B525" s="10" t="s">
        <v>534</v>
      </c>
      <c r="C525" s="42" t="s">
        <v>637</v>
      </c>
      <c r="D525" s="38"/>
      <c r="E525" s="139" t="s">
        <v>394</v>
      </c>
      <c r="F525" s="145">
        <f>F526</f>
        <v>27193</v>
      </c>
    </row>
    <row r="526" spans="1:7" s="9" customFormat="1" ht="47.25" customHeight="1">
      <c r="A526" s="10" t="s">
        <v>533</v>
      </c>
      <c r="B526" s="10" t="s">
        <v>534</v>
      </c>
      <c r="C526" s="42" t="s">
        <v>637</v>
      </c>
      <c r="D526" s="38">
        <v>600</v>
      </c>
      <c r="E526" s="35" t="s">
        <v>399</v>
      </c>
      <c r="F526" s="145">
        <v>27193</v>
      </c>
      <c r="G526" s="132"/>
    </row>
    <row r="527" spans="1:6" ht="12.75">
      <c r="A527" s="18" t="s">
        <v>533</v>
      </c>
      <c r="B527" s="18" t="s">
        <v>529</v>
      </c>
      <c r="C527" s="40"/>
      <c r="D527" s="18"/>
      <c r="E527" s="63" t="s">
        <v>530</v>
      </c>
      <c r="F527" s="157">
        <f>F528</f>
        <v>105305</v>
      </c>
    </row>
    <row r="528" spans="1:6" ht="33.75">
      <c r="A528" s="10" t="s">
        <v>533</v>
      </c>
      <c r="B528" s="10" t="s">
        <v>529</v>
      </c>
      <c r="C528" s="42" t="s">
        <v>73</v>
      </c>
      <c r="D528" s="38"/>
      <c r="E528" s="37" t="s">
        <v>470</v>
      </c>
      <c r="F528" s="145">
        <f>F529+F552</f>
        <v>105305</v>
      </c>
    </row>
    <row r="529" spans="1:6" ht="22.5">
      <c r="A529" s="7">
        <v>575</v>
      </c>
      <c r="B529" s="10" t="s">
        <v>529</v>
      </c>
      <c r="C529" s="124">
        <v>1220000000</v>
      </c>
      <c r="D529" s="39"/>
      <c r="E529" s="49" t="s">
        <v>651</v>
      </c>
      <c r="F529" s="145">
        <f>F530+F548</f>
        <v>100753</v>
      </c>
    </row>
    <row r="530" spans="1:6" ht="22.5">
      <c r="A530" s="7">
        <v>575</v>
      </c>
      <c r="B530" s="10" t="s">
        <v>529</v>
      </c>
      <c r="C530" s="124">
        <v>1220100000</v>
      </c>
      <c r="D530" s="39"/>
      <c r="E530" s="37" t="s">
        <v>651</v>
      </c>
      <c r="F530" s="145">
        <f>F531</f>
        <v>23628</v>
      </c>
    </row>
    <row r="531" spans="1:6" ht="12.75">
      <c r="A531" s="7">
        <v>575</v>
      </c>
      <c r="B531" s="10" t="s">
        <v>529</v>
      </c>
      <c r="C531" s="124">
        <v>1220120000</v>
      </c>
      <c r="D531" s="39"/>
      <c r="E531" s="34" t="s">
        <v>264</v>
      </c>
      <c r="F531" s="145">
        <f>F532+F542+F545+F535</f>
        <v>23628</v>
      </c>
    </row>
    <row r="532" spans="1:6" ht="12.75">
      <c r="A532" s="7">
        <v>575</v>
      </c>
      <c r="B532" s="10" t="s">
        <v>529</v>
      </c>
      <c r="C532" s="124">
        <v>1220120020</v>
      </c>
      <c r="D532" s="39"/>
      <c r="E532" s="37" t="s">
        <v>221</v>
      </c>
      <c r="F532" s="145">
        <f>F533</f>
        <v>16768</v>
      </c>
    </row>
    <row r="533" spans="1:6" ht="33.75">
      <c r="A533" s="7">
        <v>575</v>
      </c>
      <c r="B533" s="10" t="s">
        <v>529</v>
      </c>
      <c r="C533" s="124" t="s">
        <v>658</v>
      </c>
      <c r="D533" s="39"/>
      <c r="E533" s="37" t="s">
        <v>659</v>
      </c>
      <c r="F533" s="145">
        <f>F534</f>
        <v>16768</v>
      </c>
    </row>
    <row r="534" spans="1:6" ht="22.5">
      <c r="A534" s="7">
        <v>575</v>
      </c>
      <c r="B534" s="10" t="s">
        <v>529</v>
      </c>
      <c r="C534" s="124" t="s">
        <v>658</v>
      </c>
      <c r="D534" s="38">
        <v>600</v>
      </c>
      <c r="E534" s="35" t="s">
        <v>399</v>
      </c>
      <c r="F534" s="145">
        <f>22148-3800-1580</f>
        <v>16768</v>
      </c>
    </row>
    <row r="535" spans="1:6" ht="33.75">
      <c r="A535" s="7">
        <v>575</v>
      </c>
      <c r="B535" s="10" t="s">
        <v>529</v>
      </c>
      <c r="C535" s="124" t="s">
        <v>185</v>
      </c>
      <c r="D535" s="38"/>
      <c r="E535" s="35" t="s">
        <v>337</v>
      </c>
      <c r="F535" s="145">
        <f>F536+F539</f>
        <v>5380</v>
      </c>
    </row>
    <row r="536" spans="1:6" s="9" customFormat="1" ht="22.5">
      <c r="A536" s="7">
        <v>575</v>
      </c>
      <c r="B536" s="10" t="s">
        <v>529</v>
      </c>
      <c r="C536" s="124" t="s">
        <v>297</v>
      </c>
      <c r="D536" s="38"/>
      <c r="E536" s="37" t="s">
        <v>125</v>
      </c>
      <c r="F536" s="145">
        <f>F537</f>
        <v>1580</v>
      </c>
    </row>
    <row r="537" spans="1:6" s="9" customFormat="1" ht="33.75">
      <c r="A537" s="7">
        <v>575</v>
      </c>
      <c r="B537" s="10" t="s">
        <v>529</v>
      </c>
      <c r="C537" s="124" t="s">
        <v>298</v>
      </c>
      <c r="D537" s="38"/>
      <c r="E537" s="37" t="s">
        <v>659</v>
      </c>
      <c r="F537" s="145">
        <f>F538</f>
        <v>1580</v>
      </c>
    </row>
    <row r="538" spans="1:6" s="9" customFormat="1" ht="22.5">
      <c r="A538" s="7">
        <v>575</v>
      </c>
      <c r="B538" s="10" t="s">
        <v>529</v>
      </c>
      <c r="C538" s="124" t="s">
        <v>298</v>
      </c>
      <c r="D538" s="38">
        <v>600</v>
      </c>
      <c r="E538" s="35" t="s">
        <v>399</v>
      </c>
      <c r="F538" s="145">
        <v>1580</v>
      </c>
    </row>
    <row r="539" spans="1:6" s="9" customFormat="1" ht="22.5">
      <c r="A539" s="7">
        <v>575</v>
      </c>
      <c r="B539" s="10" t="s">
        <v>529</v>
      </c>
      <c r="C539" s="124" t="s">
        <v>299</v>
      </c>
      <c r="D539" s="38"/>
      <c r="E539" s="35" t="s">
        <v>124</v>
      </c>
      <c r="F539" s="145">
        <f>F540</f>
        <v>3800</v>
      </c>
    </row>
    <row r="540" spans="1:6" s="9" customFormat="1" ht="33.75">
      <c r="A540" s="7">
        <v>575</v>
      </c>
      <c r="B540" s="10" t="s">
        <v>529</v>
      </c>
      <c r="C540" s="124" t="s">
        <v>300</v>
      </c>
      <c r="D540" s="38"/>
      <c r="E540" s="37" t="s">
        <v>659</v>
      </c>
      <c r="F540" s="145">
        <f>F541</f>
        <v>3800</v>
      </c>
    </row>
    <row r="541" spans="1:6" s="9" customFormat="1" ht="22.5">
      <c r="A541" s="7">
        <v>575</v>
      </c>
      <c r="B541" s="10" t="s">
        <v>529</v>
      </c>
      <c r="C541" s="124" t="s">
        <v>300</v>
      </c>
      <c r="D541" s="38">
        <v>600</v>
      </c>
      <c r="E541" s="35" t="s">
        <v>399</v>
      </c>
      <c r="F541" s="145">
        <v>3800</v>
      </c>
    </row>
    <row r="542" spans="1:6" ht="12.75">
      <c r="A542" s="7">
        <v>575</v>
      </c>
      <c r="B542" s="10" t="s">
        <v>529</v>
      </c>
      <c r="C542" s="124">
        <v>1220120030</v>
      </c>
      <c r="D542" s="38"/>
      <c r="E542" s="37" t="s">
        <v>218</v>
      </c>
      <c r="F542" s="145">
        <f>F543</f>
        <v>800</v>
      </c>
    </row>
    <row r="543" spans="1:6" ht="12.75">
      <c r="A543" s="7">
        <v>575</v>
      </c>
      <c r="B543" s="10" t="s">
        <v>529</v>
      </c>
      <c r="C543" s="124" t="s">
        <v>660</v>
      </c>
      <c r="D543" s="38"/>
      <c r="E543" s="35" t="s">
        <v>72</v>
      </c>
      <c r="F543" s="145">
        <f>F544</f>
        <v>800</v>
      </c>
    </row>
    <row r="544" spans="1:6" ht="22.5">
      <c r="A544" s="7">
        <v>575</v>
      </c>
      <c r="B544" s="10" t="s">
        <v>529</v>
      </c>
      <c r="C544" s="124" t="s">
        <v>660</v>
      </c>
      <c r="D544" s="38">
        <v>600</v>
      </c>
      <c r="E544" s="35" t="s">
        <v>399</v>
      </c>
      <c r="F544" s="145">
        <v>800</v>
      </c>
    </row>
    <row r="545" spans="1:6" ht="22.5">
      <c r="A545" s="7">
        <v>575</v>
      </c>
      <c r="B545" s="10" t="s">
        <v>529</v>
      </c>
      <c r="C545" s="124">
        <v>1220120830</v>
      </c>
      <c r="D545" s="38"/>
      <c r="E545" s="37" t="s">
        <v>537</v>
      </c>
      <c r="F545" s="145">
        <f>F546</f>
        <v>680</v>
      </c>
    </row>
    <row r="546" spans="1:6" ht="12.75">
      <c r="A546" s="7">
        <v>575</v>
      </c>
      <c r="B546" s="10" t="s">
        <v>529</v>
      </c>
      <c r="C546" s="124" t="s">
        <v>661</v>
      </c>
      <c r="D546" s="38"/>
      <c r="E546" s="35" t="s">
        <v>72</v>
      </c>
      <c r="F546" s="145">
        <f>F547</f>
        <v>680</v>
      </c>
    </row>
    <row r="547" spans="1:7" ht="24" customHeight="1">
      <c r="A547" s="7">
        <v>575</v>
      </c>
      <c r="B547" s="10" t="s">
        <v>529</v>
      </c>
      <c r="C547" s="124" t="s">
        <v>661</v>
      </c>
      <c r="D547" s="38">
        <v>600</v>
      </c>
      <c r="E547" s="35" t="s">
        <v>399</v>
      </c>
      <c r="F547" s="145">
        <f>500+180</f>
        <v>680</v>
      </c>
      <c r="G547">
        <v>180</v>
      </c>
    </row>
    <row r="548" spans="1:6" s="9" customFormat="1" ht="22.5">
      <c r="A548" s="7">
        <v>575</v>
      </c>
      <c r="B548" s="10" t="s">
        <v>529</v>
      </c>
      <c r="C548" s="124">
        <v>1220110000</v>
      </c>
      <c r="D548" s="39"/>
      <c r="E548" s="37" t="s">
        <v>703</v>
      </c>
      <c r="F548" s="145">
        <f>F549</f>
        <v>77125</v>
      </c>
    </row>
    <row r="549" spans="1:6" s="9" customFormat="1" ht="67.5">
      <c r="A549" s="7">
        <v>575</v>
      </c>
      <c r="B549" s="10" t="s">
        <v>529</v>
      </c>
      <c r="C549" s="124">
        <v>1220110750</v>
      </c>
      <c r="D549" s="39"/>
      <c r="E549" s="34" t="s">
        <v>638</v>
      </c>
      <c r="F549" s="145">
        <f>F550</f>
        <v>77125</v>
      </c>
    </row>
    <row r="550" spans="1:6" s="9" customFormat="1" ht="69.75" customHeight="1">
      <c r="A550" s="7">
        <v>575</v>
      </c>
      <c r="B550" s="10" t="s">
        <v>529</v>
      </c>
      <c r="C550" s="124" t="s">
        <v>639</v>
      </c>
      <c r="D550" s="39"/>
      <c r="E550" s="139" t="s">
        <v>394</v>
      </c>
      <c r="F550" s="145">
        <f>F551</f>
        <v>77125</v>
      </c>
    </row>
    <row r="551" spans="1:6" s="9" customFormat="1" ht="22.5">
      <c r="A551" s="7">
        <v>575</v>
      </c>
      <c r="B551" s="10" t="s">
        <v>529</v>
      </c>
      <c r="C551" s="124" t="s">
        <v>639</v>
      </c>
      <c r="D551" s="39">
        <v>600</v>
      </c>
      <c r="E551" s="35" t="s">
        <v>424</v>
      </c>
      <c r="F551" s="145">
        <v>77125</v>
      </c>
    </row>
    <row r="552" spans="1:6" ht="22.5">
      <c r="A552" s="7">
        <v>575</v>
      </c>
      <c r="B552" s="10" t="s">
        <v>529</v>
      </c>
      <c r="C552" s="124">
        <v>1230000000</v>
      </c>
      <c r="D552" s="39"/>
      <c r="E552" s="46" t="s">
        <v>4</v>
      </c>
      <c r="F552" s="145">
        <f>F553</f>
        <v>4552</v>
      </c>
    </row>
    <row r="553" spans="1:6" ht="22.5">
      <c r="A553" s="7">
        <v>575</v>
      </c>
      <c r="B553" s="10" t="s">
        <v>529</v>
      </c>
      <c r="C553" s="124">
        <v>1230100000</v>
      </c>
      <c r="D553" s="39"/>
      <c r="E553" s="34" t="s">
        <v>227</v>
      </c>
      <c r="F553" s="145">
        <f>F554</f>
        <v>4552</v>
      </c>
    </row>
    <row r="554" spans="1:6" ht="12.75">
      <c r="A554" s="7">
        <v>575</v>
      </c>
      <c r="B554" s="10" t="s">
        <v>529</v>
      </c>
      <c r="C554" s="124">
        <v>1230120000</v>
      </c>
      <c r="D554" s="39"/>
      <c r="E554" s="34" t="s">
        <v>264</v>
      </c>
      <c r="F554" s="145">
        <f>F555+F558+F561</f>
        <v>4552</v>
      </c>
    </row>
    <row r="555" spans="1:6" ht="12.75">
      <c r="A555" s="7">
        <v>575</v>
      </c>
      <c r="B555" s="10" t="s">
        <v>529</v>
      </c>
      <c r="C555" s="124">
        <v>1230120020</v>
      </c>
      <c r="D555" s="39"/>
      <c r="E555" s="34" t="s">
        <v>221</v>
      </c>
      <c r="F555" s="145">
        <f>F556</f>
        <v>4552</v>
      </c>
    </row>
    <row r="556" spans="1:6" ht="33.75">
      <c r="A556" s="7">
        <v>575</v>
      </c>
      <c r="B556" s="10" t="s">
        <v>529</v>
      </c>
      <c r="C556" s="124" t="s">
        <v>662</v>
      </c>
      <c r="D556" s="39"/>
      <c r="E556" s="37" t="s">
        <v>659</v>
      </c>
      <c r="F556" s="145">
        <f>F557</f>
        <v>4552</v>
      </c>
    </row>
    <row r="557" spans="1:6" ht="22.5">
      <c r="A557" s="7">
        <v>575</v>
      </c>
      <c r="B557" s="10" t="s">
        <v>529</v>
      </c>
      <c r="C557" s="124" t="s">
        <v>662</v>
      </c>
      <c r="D557" s="39">
        <v>600</v>
      </c>
      <c r="E557" s="35" t="s">
        <v>424</v>
      </c>
      <c r="F557" s="145">
        <v>4552</v>
      </c>
    </row>
    <row r="558" spans="1:6" ht="0.75" customHeight="1">
      <c r="A558" s="7">
        <v>575</v>
      </c>
      <c r="B558" s="10" t="s">
        <v>529</v>
      </c>
      <c r="C558" s="124">
        <v>1230120030</v>
      </c>
      <c r="D558" s="39"/>
      <c r="E558" s="37" t="s">
        <v>218</v>
      </c>
      <c r="F558" s="145">
        <f>F559</f>
        <v>0</v>
      </c>
    </row>
    <row r="559" spans="1:6" ht="12.75" hidden="1">
      <c r="A559" s="7">
        <v>575</v>
      </c>
      <c r="B559" s="10" t="s">
        <v>529</v>
      </c>
      <c r="C559" s="124" t="s">
        <v>663</v>
      </c>
      <c r="D559" s="39"/>
      <c r="E559" s="35" t="s">
        <v>72</v>
      </c>
      <c r="F559" s="145">
        <f>F560</f>
        <v>0</v>
      </c>
    </row>
    <row r="560" spans="1:6" ht="22.5" hidden="1">
      <c r="A560" s="7">
        <v>575</v>
      </c>
      <c r="B560" s="10" t="s">
        <v>529</v>
      </c>
      <c r="C560" s="124" t="s">
        <v>663</v>
      </c>
      <c r="D560" s="39">
        <v>600</v>
      </c>
      <c r="E560" s="35" t="s">
        <v>424</v>
      </c>
      <c r="F560" s="145"/>
    </row>
    <row r="561" spans="1:6" ht="22.5">
      <c r="A561" s="7">
        <v>575</v>
      </c>
      <c r="B561" s="10" t="s">
        <v>529</v>
      </c>
      <c r="C561" s="124">
        <v>1230120830</v>
      </c>
      <c r="D561" s="38"/>
      <c r="E561" s="37" t="s">
        <v>537</v>
      </c>
      <c r="F561" s="145">
        <f>F562</f>
        <v>0</v>
      </c>
    </row>
    <row r="562" spans="1:6" ht="12.75">
      <c r="A562" s="7">
        <v>575</v>
      </c>
      <c r="B562" s="10" t="s">
        <v>529</v>
      </c>
      <c r="C562" s="124" t="s">
        <v>664</v>
      </c>
      <c r="D562" s="38"/>
      <c r="E562" s="35" t="s">
        <v>72</v>
      </c>
      <c r="F562" s="145">
        <f>F563</f>
        <v>0</v>
      </c>
    </row>
    <row r="563" spans="1:7" ht="22.5">
      <c r="A563" s="7">
        <v>575</v>
      </c>
      <c r="B563" s="10" t="s">
        <v>529</v>
      </c>
      <c r="C563" s="124" t="s">
        <v>664</v>
      </c>
      <c r="D563" s="39">
        <v>600</v>
      </c>
      <c r="E563" s="35" t="s">
        <v>424</v>
      </c>
      <c r="F563" s="145">
        <f>180-180</f>
        <v>0</v>
      </c>
      <c r="G563">
        <v>-180</v>
      </c>
    </row>
    <row r="564" spans="1:6" ht="22.5">
      <c r="A564" s="13">
        <v>575</v>
      </c>
      <c r="B564" s="18" t="s">
        <v>539</v>
      </c>
      <c r="C564" s="41"/>
      <c r="D564" s="13"/>
      <c r="E564" s="33" t="s">
        <v>558</v>
      </c>
      <c r="F564" s="140">
        <f aca="true" t="shared" si="20" ref="F564:F570">F565</f>
        <v>70</v>
      </c>
    </row>
    <row r="565" spans="1:6" ht="33.75">
      <c r="A565" s="7">
        <v>575</v>
      </c>
      <c r="B565" s="10" t="s">
        <v>539</v>
      </c>
      <c r="C565" s="124">
        <v>1200000000</v>
      </c>
      <c r="D565" s="13"/>
      <c r="E565" s="37" t="s">
        <v>470</v>
      </c>
      <c r="F565" s="142">
        <f t="shared" si="20"/>
        <v>70</v>
      </c>
    </row>
    <row r="566" spans="1:6" ht="22.5">
      <c r="A566" s="7">
        <v>575</v>
      </c>
      <c r="B566" s="10" t="s">
        <v>539</v>
      </c>
      <c r="C566" s="124">
        <v>1240000000</v>
      </c>
      <c r="D566" s="7"/>
      <c r="E566" s="47" t="s">
        <v>652</v>
      </c>
      <c r="F566" s="142">
        <f t="shared" si="20"/>
        <v>70</v>
      </c>
    </row>
    <row r="567" spans="1:6" ht="22.5">
      <c r="A567" s="7">
        <v>575</v>
      </c>
      <c r="B567" s="10" t="s">
        <v>539</v>
      </c>
      <c r="C567" s="124">
        <v>1240100000</v>
      </c>
      <c r="D567" s="7"/>
      <c r="E567" s="34" t="s">
        <v>228</v>
      </c>
      <c r="F567" s="142">
        <f t="shared" si="20"/>
        <v>70</v>
      </c>
    </row>
    <row r="568" spans="1:6" s="5" customFormat="1" ht="12.75">
      <c r="A568" s="7">
        <v>575</v>
      </c>
      <c r="B568" s="10" t="s">
        <v>539</v>
      </c>
      <c r="C568" s="124">
        <v>1240120000</v>
      </c>
      <c r="D568" s="7"/>
      <c r="E568" s="34" t="s">
        <v>264</v>
      </c>
      <c r="F568" s="142">
        <f t="shared" si="20"/>
        <v>70</v>
      </c>
    </row>
    <row r="569" spans="1:6" s="5" customFormat="1" ht="22.5">
      <c r="A569" s="7">
        <v>575</v>
      </c>
      <c r="B569" s="10" t="s">
        <v>539</v>
      </c>
      <c r="C569" s="124">
        <v>1240120010</v>
      </c>
      <c r="D569" s="7"/>
      <c r="E569" s="34" t="s">
        <v>653</v>
      </c>
      <c r="F569" s="145">
        <f t="shared" si="20"/>
        <v>70</v>
      </c>
    </row>
    <row r="570" spans="1:6" s="5" customFormat="1" ht="12.75">
      <c r="A570" s="7">
        <v>575</v>
      </c>
      <c r="B570" s="10" t="s">
        <v>539</v>
      </c>
      <c r="C570" s="124" t="s">
        <v>665</v>
      </c>
      <c r="D570" s="7"/>
      <c r="E570" s="35" t="s">
        <v>72</v>
      </c>
      <c r="F570" s="145">
        <f t="shared" si="20"/>
        <v>70</v>
      </c>
    </row>
    <row r="571" spans="1:6" ht="22.5">
      <c r="A571" s="7">
        <v>575</v>
      </c>
      <c r="B571" s="10" t="s">
        <v>539</v>
      </c>
      <c r="C571" s="124" t="s">
        <v>665</v>
      </c>
      <c r="D571" s="39">
        <v>600</v>
      </c>
      <c r="E571" s="35" t="s">
        <v>424</v>
      </c>
      <c r="F571" s="145">
        <v>70</v>
      </c>
    </row>
    <row r="572" spans="1:6" ht="12.75">
      <c r="A572" s="13">
        <v>575</v>
      </c>
      <c r="B572" s="18" t="s">
        <v>506</v>
      </c>
      <c r="C572" s="41"/>
      <c r="D572" s="13"/>
      <c r="E572" s="33" t="s">
        <v>507</v>
      </c>
      <c r="F572" s="140">
        <f>F573</f>
        <v>215</v>
      </c>
    </row>
    <row r="573" spans="1:6" ht="33.75">
      <c r="A573" s="7">
        <v>575</v>
      </c>
      <c r="B573" s="10" t="s">
        <v>506</v>
      </c>
      <c r="C573" s="124">
        <v>1200000000</v>
      </c>
      <c r="D573" s="10"/>
      <c r="E573" s="37" t="s">
        <v>470</v>
      </c>
      <c r="F573" s="145">
        <f>F574</f>
        <v>215</v>
      </c>
    </row>
    <row r="574" spans="1:6" ht="22.5">
      <c r="A574" s="7">
        <v>575</v>
      </c>
      <c r="B574" s="10" t="s">
        <v>506</v>
      </c>
      <c r="C574" s="124">
        <v>1250000000</v>
      </c>
      <c r="D574" s="10"/>
      <c r="E574" s="49" t="s">
        <v>5</v>
      </c>
      <c r="F574" s="145">
        <f>F575</f>
        <v>215</v>
      </c>
    </row>
    <row r="575" spans="1:6" ht="22.5">
      <c r="A575" s="7">
        <v>575</v>
      </c>
      <c r="B575" s="10" t="s">
        <v>506</v>
      </c>
      <c r="C575" s="124">
        <v>1250100000</v>
      </c>
      <c r="D575" s="10"/>
      <c r="E575" s="37" t="s">
        <v>237</v>
      </c>
      <c r="F575" s="145">
        <f>F576</f>
        <v>215</v>
      </c>
    </row>
    <row r="576" spans="1:6" ht="33.75">
      <c r="A576" s="7">
        <v>575</v>
      </c>
      <c r="B576" s="10" t="s">
        <v>506</v>
      </c>
      <c r="C576" s="124" t="s">
        <v>301</v>
      </c>
      <c r="D576" s="10"/>
      <c r="E576" s="35" t="s">
        <v>337</v>
      </c>
      <c r="F576" s="145">
        <f>F577</f>
        <v>215</v>
      </c>
    </row>
    <row r="577" spans="1:6" ht="22.5">
      <c r="A577" s="7">
        <v>575</v>
      </c>
      <c r="B577" s="10" t="s">
        <v>506</v>
      </c>
      <c r="C577" s="124" t="s">
        <v>304</v>
      </c>
      <c r="D577" s="10"/>
      <c r="E577" s="37" t="s">
        <v>238</v>
      </c>
      <c r="F577" s="145">
        <f>F578+F580</f>
        <v>215</v>
      </c>
    </row>
    <row r="578" spans="1:6" ht="22.5">
      <c r="A578" s="7">
        <v>575</v>
      </c>
      <c r="B578" s="10" t="s">
        <v>506</v>
      </c>
      <c r="C578" s="124" t="s">
        <v>303</v>
      </c>
      <c r="D578" s="10"/>
      <c r="E578" s="37" t="s">
        <v>666</v>
      </c>
      <c r="F578" s="145">
        <f>F579</f>
        <v>18</v>
      </c>
    </row>
    <row r="579" spans="1:6" s="9" customFormat="1" ht="22.5">
      <c r="A579" s="7">
        <v>575</v>
      </c>
      <c r="B579" s="10" t="s">
        <v>506</v>
      </c>
      <c r="C579" s="124" t="s">
        <v>303</v>
      </c>
      <c r="D579" s="10" t="s">
        <v>582</v>
      </c>
      <c r="E579" s="50" t="s">
        <v>583</v>
      </c>
      <c r="F579" s="145">
        <v>18</v>
      </c>
    </row>
    <row r="580" spans="1:6" s="9" customFormat="1" ht="33.75">
      <c r="A580" s="7">
        <v>575</v>
      </c>
      <c r="B580" s="10" t="s">
        <v>506</v>
      </c>
      <c r="C580" s="124" t="s">
        <v>302</v>
      </c>
      <c r="D580" s="10"/>
      <c r="E580" s="37" t="s">
        <v>659</v>
      </c>
      <c r="F580" s="145">
        <f>F581</f>
        <v>197</v>
      </c>
    </row>
    <row r="581" spans="1:6" s="9" customFormat="1" ht="22.5">
      <c r="A581" s="7">
        <v>575</v>
      </c>
      <c r="B581" s="10" t="s">
        <v>506</v>
      </c>
      <c r="C581" s="124" t="s">
        <v>302</v>
      </c>
      <c r="D581" s="10" t="s">
        <v>648</v>
      </c>
      <c r="E581" s="35" t="s">
        <v>399</v>
      </c>
      <c r="F581" s="145">
        <v>197</v>
      </c>
    </row>
    <row r="582" spans="1:6" s="9" customFormat="1" ht="12.75">
      <c r="A582" s="13">
        <v>575</v>
      </c>
      <c r="B582" s="18" t="s">
        <v>508</v>
      </c>
      <c r="C582" s="41"/>
      <c r="D582" s="13"/>
      <c r="E582" s="33" t="s">
        <v>509</v>
      </c>
      <c r="F582" s="140">
        <f>F583</f>
        <v>7699.4</v>
      </c>
    </row>
    <row r="583" spans="1:6" ht="33.75">
      <c r="A583" s="7">
        <v>575</v>
      </c>
      <c r="B583" s="10" t="s">
        <v>508</v>
      </c>
      <c r="C583" s="42" t="s">
        <v>73</v>
      </c>
      <c r="D583" s="10"/>
      <c r="E583" s="37" t="s">
        <v>470</v>
      </c>
      <c r="F583" s="142">
        <f>F597+F584+F590</f>
        <v>7699.4</v>
      </c>
    </row>
    <row r="584" spans="1:6" ht="22.5">
      <c r="A584" s="7">
        <v>575</v>
      </c>
      <c r="B584" s="10" t="s">
        <v>508</v>
      </c>
      <c r="C584" s="124">
        <v>1230000000</v>
      </c>
      <c r="D584" s="39"/>
      <c r="E584" s="46" t="s">
        <v>4</v>
      </c>
      <c r="F584" s="142">
        <f>F585</f>
        <v>100</v>
      </c>
    </row>
    <row r="585" spans="1:6" ht="33.75">
      <c r="A585" s="7">
        <v>575</v>
      </c>
      <c r="B585" s="10" t="s">
        <v>508</v>
      </c>
      <c r="C585" s="124">
        <v>1230200000</v>
      </c>
      <c r="D585" s="10"/>
      <c r="E585" s="37" t="s">
        <v>242</v>
      </c>
      <c r="F585" s="142">
        <f>F586</f>
        <v>100</v>
      </c>
    </row>
    <row r="586" spans="1:6" ht="12.75">
      <c r="A586" s="7">
        <v>575</v>
      </c>
      <c r="B586" s="10" t="s">
        <v>508</v>
      </c>
      <c r="C586" s="124">
        <v>1230220000</v>
      </c>
      <c r="D586" s="10"/>
      <c r="E586" s="34" t="s">
        <v>264</v>
      </c>
      <c r="F586" s="142">
        <f>F587</f>
        <v>100</v>
      </c>
    </row>
    <row r="587" spans="1:6" ht="22.5">
      <c r="A587" s="7">
        <v>575</v>
      </c>
      <c r="B587" s="10" t="s">
        <v>508</v>
      </c>
      <c r="C587" s="124">
        <v>1230220010</v>
      </c>
      <c r="D587" s="10"/>
      <c r="E587" s="37" t="s">
        <v>241</v>
      </c>
      <c r="F587" s="142">
        <f>F588</f>
        <v>100</v>
      </c>
    </row>
    <row r="588" spans="1:6" ht="12.75">
      <c r="A588" s="7">
        <v>575</v>
      </c>
      <c r="B588" s="10" t="s">
        <v>508</v>
      </c>
      <c r="C588" s="124" t="s">
        <v>667</v>
      </c>
      <c r="D588" s="10"/>
      <c r="E588" s="50" t="s">
        <v>668</v>
      </c>
      <c r="F588" s="142">
        <f>F589</f>
        <v>100</v>
      </c>
    </row>
    <row r="589" spans="1:6" ht="22.5">
      <c r="A589" s="7">
        <v>575</v>
      </c>
      <c r="B589" s="10" t="s">
        <v>508</v>
      </c>
      <c r="C589" s="124" t="s">
        <v>667</v>
      </c>
      <c r="D589" s="10" t="s">
        <v>582</v>
      </c>
      <c r="E589" s="35" t="s">
        <v>583</v>
      </c>
      <c r="F589" s="142">
        <v>100</v>
      </c>
    </row>
    <row r="590" spans="1:6" ht="22.5">
      <c r="A590" s="7">
        <v>575</v>
      </c>
      <c r="B590" s="10" t="s">
        <v>508</v>
      </c>
      <c r="C590" s="42" t="s">
        <v>669</v>
      </c>
      <c r="D590" s="10"/>
      <c r="E590" s="51" t="s">
        <v>652</v>
      </c>
      <c r="F590" s="142">
        <f>F591</f>
        <v>20</v>
      </c>
    </row>
    <row r="591" spans="1:6" ht="45">
      <c r="A591" s="7">
        <v>575</v>
      </c>
      <c r="B591" s="10" t="s">
        <v>508</v>
      </c>
      <c r="C591" s="42" t="s">
        <v>670</v>
      </c>
      <c r="D591" s="10"/>
      <c r="E591" s="50" t="s">
        <v>250</v>
      </c>
      <c r="F591" s="142">
        <f>F592</f>
        <v>20</v>
      </c>
    </row>
    <row r="592" spans="1:6" ht="12.75">
      <c r="A592" s="7">
        <v>575</v>
      </c>
      <c r="B592" s="10" t="s">
        <v>508</v>
      </c>
      <c r="C592" s="42" t="s">
        <v>671</v>
      </c>
      <c r="D592" s="10"/>
      <c r="E592" s="34" t="s">
        <v>264</v>
      </c>
      <c r="F592" s="142">
        <f>F593</f>
        <v>20</v>
      </c>
    </row>
    <row r="593" spans="1:6" ht="22.5">
      <c r="A593" s="7">
        <v>575</v>
      </c>
      <c r="B593" s="10" t="s">
        <v>508</v>
      </c>
      <c r="C593" s="42" t="s">
        <v>672</v>
      </c>
      <c r="D593" s="10"/>
      <c r="E593" s="50" t="s">
        <v>401</v>
      </c>
      <c r="F593" s="142">
        <f>F594</f>
        <v>20</v>
      </c>
    </row>
    <row r="594" spans="1:6" ht="12.75">
      <c r="A594" s="7">
        <v>575</v>
      </c>
      <c r="B594" s="10" t="s">
        <v>508</v>
      </c>
      <c r="C594" s="42" t="s">
        <v>673</v>
      </c>
      <c r="D594" s="10"/>
      <c r="E594" s="50" t="s">
        <v>668</v>
      </c>
      <c r="F594" s="142">
        <f>F595</f>
        <v>20</v>
      </c>
    </row>
    <row r="595" spans="1:6" ht="22.5">
      <c r="A595" s="7">
        <v>575</v>
      </c>
      <c r="B595" s="10" t="s">
        <v>508</v>
      </c>
      <c r="C595" s="42" t="s">
        <v>673</v>
      </c>
      <c r="D595" s="10" t="s">
        <v>582</v>
      </c>
      <c r="E595" s="35" t="s">
        <v>583</v>
      </c>
      <c r="F595" s="142">
        <v>20</v>
      </c>
    </row>
    <row r="596" spans="1:6" ht="12.75">
      <c r="A596" s="7">
        <v>575</v>
      </c>
      <c r="B596" s="10" t="s">
        <v>508</v>
      </c>
      <c r="C596" s="42" t="s">
        <v>674</v>
      </c>
      <c r="D596" s="10"/>
      <c r="E596" s="50" t="s">
        <v>701</v>
      </c>
      <c r="F596" s="142">
        <f>F597</f>
        <v>7579.4</v>
      </c>
    </row>
    <row r="597" spans="1:6" ht="33.75">
      <c r="A597" s="7">
        <v>575</v>
      </c>
      <c r="B597" s="10" t="s">
        <v>508</v>
      </c>
      <c r="C597" s="42" t="s">
        <v>675</v>
      </c>
      <c r="D597" s="10"/>
      <c r="E597" s="35" t="s">
        <v>676</v>
      </c>
      <c r="F597" s="142">
        <f>F598</f>
        <v>7579.4</v>
      </c>
    </row>
    <row r="598" spans="1:6" ht="12.75">
      <c r="A598" s="7">
        <v>575</v>
      </c>
      <c r="B598" s="10" t="s">
        <v>508</v>
      </c>
      <c r="C598" s="42" t="s">
        <v>677</v>
      </c>
      <c r="D598" s="10"/>
      <c r="E598" s="34" t="s">
        <v>264</v>
      </c>
      <c r="F598" s="142">
        <f>F599+F602+F607</f>
        <v>7579.4</v>
      </c>
    </row>
    <row r="599" spans="1:6" ht="12.75">
      <c r="A599" s="7">
        <v>575</v>
      </c>
      <c r="B599" s="10" t="s">
        <v>508</v>
      </c>
      <c r="C599" s="42" t="s">
        <v>678</v>
      </c>
      <c r="D599" s="10"/>
      <c r="E599" s="35" t="s">
        <v>405</v>
      </c>
      <c r="F599" s="142">
        <f>F600</f>
        <v>932</v>
      </c>
    </row>
    <row r="600" spans="1:6" ht="12.75">
      <c r="A600" s="7">
        <v>575</v>
      </c>
      <c r="B600" s="10" t="s">
        <v>508</v>
      </c>
      <c r="C600" s="42" t="s">
        <v>679</v>
      </c>
      <c r="D600" s="10"/>
      <c r="E600" s="35" t="s">
        <v>680</v>
      </c>
      <c r="F600" s="142">
        <f>F601</f>
        <v>932</v>
      </c>
    </row>
    <row r="601" spans="1:6" ht="45">
      <c r="A601" s="7">
        <v>575</v>
      </c>
      <c r="B601" s="10" t="s">
        <v>508</v>
      </c>
      <c r="C601" s="42" t="s">
        <v>679</v>
      </c>
      <c r="D601" s="10" t="s">
        <v>580</v>
      </c>
      <c r="E601" s="35" t="s">
        <v>581</v>
      </c>
      <c r="F601" s="142">
        <v>932</v>
      </c>
    </row>
    <row r="602" spans="1:6" ht="33.75">
      <c r="A602" s="7">
        <v>575</v>
      </c>
      <c r="B602" s="10" t="s">
        <v>508</v>
      </c>
      <c r="C602" s="42" t="s">
        <v>681</v>
      </c>
      <c r="D602" s="10"/>
      <c r="E602" s="35" t="s">
        <v>654</v>
      </c>
      <c r="F602" s="142">
        <f>F603</f>
        <v>6598</v>
      </c>
    </row>
    <row r="603" spans="1:6" ht="22.5">
      <c r="A603" s="7">
        <v>575</v>
      </c>
      <c r="B603" s="10" t="s">
        <v>508</v>
      </c>
      <c r="C603" s="42" t="s">
        <v>682</v>
      </c>
      <c r="D603" s="10"/>
      <c r="E603" s="37" t="s">
        <v>666</v>
      </c>
      <c r="F603" s="142">
        <f>F604+F605+F606</f>
        <v>6598</v>
      </c>
    </row>
    <row r="604" spans="1:6" ht="45">
      <c r="A604" s="7">
        <v>575</v>
      </c>
      <c r="B604" s="10" t="s">
        <v>508</v>
      </c>
      <c r="C604" s="42" t="s">
        <v>682</v>
      </c>
      <c r="D604" s="10" t="s">
        <v>580</v>
      </c>
      <c r="E604" s="35" t="s">
        <v>581</v>
      </c>
      <c r="F604" s="142">
        <v>4902</v>
      </c>
    </row>
    <row r="605" spans="1:6" ht="22.5">
      <c r="A605" s="7">
        <v>575</v>
      </c>
      <c r="B605" s="10" t="s">
        <v>508</v>
      </c>
      <c r="C605" s="42" t="s">
        <v>682</v>
      </c>
      <c r="D605" s="10" t="s">
        <v>582</v>
      </c>
      <c r="E605" s="35" t="s">
        <v>583</v>
      </c>
      <c r="F605" s="142">
        <v>1578</v>
      </c>
    </row>
    <row r="606" spans="1:6" ht="12.75">
      <c r="A606" s="7">
        <v>575</v>
      </c>
      <c r="B606" s="10" t="s">
        <v>508</v>
      </c>
      <c r="C606" s="42" t="s">
        <v>682</v>
      </c>
      <c r="D606" s="10" t="s">
        <v>646</v>
      </c>
      <c r="E606" s="34" t="s">
        <v>647</v>
      </c>
      <c r="F606" s="142">
        <v>118</v>
      </c>
    </row>
    <row r="607" spans="1:6" ht="45">
      <c r="A607" s="7">
        <v>575</v>
      </c>
      <c r="B607" s="10" t="s">
        <v>508</v>
      </c>
      <c r="C607" s="42" t="s">
        <v>683</v>
      </c>
      <c r="D607" s="10"/>
      <c r="E607" s="35" t="s">
        <v>252</v>
      </c>
      <c r="F607" s="142">
        <f>F608</f>
        <v>49.4</v>
      </c>
    </row>
    <row r="608" spans="1:6" ht="22.5">
      <c r="A608" s="7">
        <v>575</v>
      </c>
      <c r="B608" s="10" t="s">
        <v>508</v>
      </c>
      <c r="C608" s="42" t="s">
        <v>684</v>
      </c>
      <c r="D608" s="10"/>
      <c r="E608" s="37" t="s">
        <v>666</v>
      </c>
      <c r="F608" s="142">
        <f>F609</f>
        <v>49.4</v>
      </c>
    </row>
    <row r="609" spans="1:6" ht="22.5">
      <c r="A609" s="7">
        <v>575</v>
      </c>
      <c r="B609" s="10" t="s">
        <v>508</v>
      </c>
      <c r="C609" s="42" t="s">
        <v>684</v>
      </c>
      <c r="D609" s="10" t="s">
        <v>582</v>
      </c>
      <c r="E609" s="35" t="s">
        <v>583</v>
      </c>
      <c r="F609" s="142">
        <v>49.4</v>
      </c>
    </row>
    <row r="610" spans="1:6" ht="12.75">
      <c r="A610" s="13">
        <v>575</v>
      </c>
      <c r="B610" s="18" t="s">
        <v>512</v>
      </c>
      <c r="C610" s="124"/>
      <c r="D610" s="18"/>
      <c r="E610" s="33" t="s">
        <v>513</v>
      </c>
      <c r="F610" s="157">
        <f>F611</f>
        <v>2881.6</v>
      </c>
    </row>
    <row r="611" spans="1:6" s="117" customFormat="1" ht="12.75">
      <c r="A611" s="13">
        <v>575</v>
      </c>
      <c r="B611" s="18" t="s">
        <v>566</v>
      </c>
      <c r="C611" s="41"/>
      <c r="D611" s="18"/>
      <c r="E611" s="33" t="s">
        <v>567</v>
      </c>
      <c r="F611" s="157">
        <f aca="true" t="shared" si="21" ref="F611:F616">F612</f>
        <v>2881.6</v>
      </c>
    </row>
    <row r="612" spans="1:6" s="9" customFormat="1" ht="33.75">
      <c r="A612" s="7">
        <v>575</v>
      </c>
      <c r="B612" s="10" t="s">
        <v>566</v>
      </c>
      <c r="C612" s="42" t="s">
        <v>73</v>
      </c>
      <c r="D612" s="10"/>
      <c r="E612" s="37" t="s">
        <v>470</v>
      </c>
      <c r="F612" s="145">
        <f t="shared" si="21"/>
        <v>2881.6</v>
      </c>
    </row>
    <row r="613" spans="1:6" s="117" customFormat="1" ht="12.75">
      <c r="A613" s="7">
        <v>575</v>
      </c>
      <c r="B613" s="10" t="s">
        <v>566</v>
      </c>
      <c r="C613" s="124">
        <v>1210000000</v>
      </c>
      <c r="D613" s="10"/>
      <c r="E613" s="49" t="s">
        <v>3</v>
      </c>
      <c r="F613" s="145">
        <f t="shared" si="21"/>
        <v>2881.6</v>
      </c>
    </row>
    <row r="614" spans="1:6" s="9" customFormat="1" ht="22.5">
      <c r="A614" s="7">
        <v>575</v>
      </c>
      <c r="B614" s="10" t="s">
        <v>566</v>
      </c>
      <c r="C614" s="124">
        <v>1210100000</v>
      </c>
      <c r="D614" s="10"/>
      <c r="E614" s="37" t="s">
        <v>220</v>
      </c>
      <c r="F614" s="145">
        <f t="shared" si="21"/>
        <v>2881.6</v>
      </c>
    </row>
    <row r="615" spans="1:6" s="9" customFormat="1" ht="22.5">
      <c r="A615" s="7">
        <v>575</v>
      </c>
      <c r="B615" s="10" t="s">
        <v>566</v>
      </c>
      <c r="C615" s="124">
        <v>1210110000</v>
      </c>
      <c r="D615" s="10"/>
      <c r="E615" s="37" t="s">
        <v>276</v>
      </c>
      <c r="F615" s="145">
        <f t="shared" si="21"/>
        <v>2881.6</v>
      </c>
    </row>
    <row r="616" spans="1:6" s="9" customFormat="1" ht="56.25">
      <c r="A616" s="7">
        <v>575</v>
      </c>
      <c r="B616" s="10" t="s">
        <v>566</v>
      </c>
      <c r="C616" s="124">
        <v>1210110500</v>
      </c>
      <c r="D616" s="10"/>
      <c r="E616" s="35" t="s">
        <v>431</v>
      </c>
      <c r="F616" s="145">
        <f t="shared" si="21"/>
        <v>2881.6</v>
      </c>
    </row>
    <row r="617" spans="1:6" s="9" customFormat="1" ht="22.5">
      <c r="A617" s="7">
        <v>575</v>
      </c>
      <c r="B617" s="10" t="s">
        <v>566</v>
      </c>
      <c r="C617" s="124" t="s">
        <v>492</v>
      </c>
      <c r="D617" s="10"/>
      <c r="E617" s="35" t="s">
        <v>277</v>
      </c>
      <c r="F617" s="145">
        <f>F618+F619</f>
        <v>2881.6</v>
      </c>
    </row>
    <row r="618" spans="1:6" s="9" customFormat="1" ht="22.5">
      <c r="A618" s="7">
        <v>575</v>
      </c>
      <c r="B618" s="10" t="s">
        <v>566</v>
      </c>
      <c r="C618" s="124" t="s">
        <v>492</v>
      </c>
      <c r="D618" s="10" t="s">
        <v>582</v>
      </c>
      <c r="E618" s="35" t="s">
        <v>583</v>
      </c>
      <c r="F618" s="145">
        <v>72</v>
      </c>
    </row>
    <row r="619" spans="1:6" s="9" customFormat="1" ht="12.75">
      <c r="A619" s="7">
        <v>575</v>
      </c>
      <c r="B619" s="10" t="s">
        <v>566</v>
      </c>
      <c r="C619" s="124" t="s">
        <v>492</v>
      </c>
      <c r="D619" s="10" t="s">
        <v>693</v>
      </c>
      <c r="E619" s="34" t="s">
        <v>1</v>
      </c>
      <c r="F619" s="145">
        <v>2809.6</v>
      </c>
    </row>
    <row r="620" spans="1:6" ht="22.5">
      <c r="A620" s="13">
        <v>592</v>
      </c>
      <c r="B620" s="13"/>
      <c r="C620" s="41"/>
      <c r="D620" s="13"/>
      <c r="E620" s="33" t="s">
        <v>574</v>
      </c>
      <c r="F620" s="140">
        <f>F621+F632</f>
        <v>7571</v>
      </c>
    </row>
    <row r="621" spans="1:6" ht="12.75">
      <c r="A621" s="13">
        <v>592</v>
      </c>
      <c r="B621" s="18" t="s">
        <v>480</v>
      </c>
      <c r="C621" s="41"/>
      <c r="D621" s="13"/>
      <c r="E621" s="33" t="s">
        <v>487</v>
      </c>
      <c r="F621" s="140">
        <f aca="true" t="shared" si="22" ref="F621:F626">F622</f>
        <v>7021</v>
      </c>
    </row>
    <row r="622" spans="1:6" ht="33.75">
      <c r="A622" s="13">
        <v>592</v>
      </c>
      <c r="B622" s="18" t="s">
        <v>536</v>
      </c>
      <c r="C622" s="41"/>
      <c r="D622" s="13"/>
      <c r="E622" s="33" t="s">
        <v>550</v>
      </c>
      <c r="F622" s="140">
        <f t="shared" si="22"/>
        <v>7021</v>
      </c>
    </row>
    <row r="623" spans="1:6" ht="22.5">
      <c r="A623" s="7">
        <v>592</v>
      </c>
      <c r="B623" s="10" t="s">
        <v>536</v>
      </c>
      <c r="C623" s="42" t="s">
        <v>685</v>
      </c>
      <c r="D623" s="7"/>
      <c r="E623" s="35" t="s">
        <v>699</v>
      </c>
      <c r="F623" s="142">
        <f t="shared" si="22"/>
        <v>7021</v>
      </c>
    </row>
    <row r="624" spans="1:6" s="5" customFormat="1" ht="12.75">
      <c r="A624" s="7">
        <v>592</v>
      </c>
      <c r="B624" s="10" t="s">
        <v>536</v>
      </c>
      <c r="C624" s="42" t="s">
        <v>686</v>
      </c>
      <c r="D624" s="10"/>
      <c r="E624" s="47" t="s">
        <v>701</v>
      </c>
      <c r="F624" s="145">
        <f t="shared" si="22"/>
        <v>7021</v>
      </c>
    </row>
    <row r="625" spans="1:6" s="5" customFormat="1" ht="22.5">
      <c r="A625" s="7">
        <v>592</v>
      </c>
      <c r="B625" s="10" t="s">
        <v>536</v>
      </c>
      <c r="C625" s="42" t="s">
        <v>687</v>
      </c>
      <c r="D625" s="10"/>
      <c r="E625" s="35" t="s">
        <v>688</v>
      </c>
      <c r="F625" s="145">
        <f t="shared" si="22"/>
        <v>7021</v>
      </c>
    </row>
    <row r="626" spans="1:6" ht="12.75">
      <c r="A626" s="7">
        <v>592</v>
      </c>
      <c r="B626" s="10" t="s">
        <v>536</v>
      </c>
      <c r="C626" s="42" t="s">
        <v>689</v>
      </c>
      <c r="D626" s="10"/>
      <c r="E626" s="34" t="s">
        <v>264</v>
      </c>
      <c r="F626" s="145">
        <f t="shared" si="22"/>
        <v>7021</v>
      </c>
    </row>
    <row r="627" spans="1:6" ht="22.5">
      <c r="A627" s="7">
        <v>592</v>
      </c>
      <c r="B627" s="10" t="s">
        <v>536</v>
      </c>
      <c r="C627" s="42" t="s">
        <v>690</v>
      </c>
      <c r="D627" s="10"/>
      <c r="E627" s="35" t="s">
        <v>471</v>
      </c>
      <c r="F627" s="145">
        <f>F628</f>
        <v>7021</v>
      </c>
    </row>
    <row r="628" spans="1:6" ht="12.75">
      <c r="A628" s="7">
        <v>592</v>
      </c>
      <c r="B628" s="10" t="s">
        <v>536</v>
      </c>
      <c r="C628" s="42" t="s">
        <v>592</v>
      </c>
      <c r="D628" s="10"/>
      <c r="E628" s="35" t="s">
        <v>680</v>
      </c>
      <c r="F628" s="145">
        <f>F629+F630+F631</f>
        <v>7021</v>
      </c>
    </row>
    <row r="629" spans="1:6" s="9" customFormat="1" ht="45">
      <c r="A629" s="7">
        <v>592</v>
      </c>
      <c r="B629" s="10" t="s">
        <v>536</v>
      </c>
      <c r="C629" s="42" t="s">
        <v>592</v>
      </c>
      <c r="D629" s="10" t="s">
        <v>580</v>
      </c>
      <c r="E629" s="35" t="s">
        <v>581</v>
      </c>
      <c r="F629" s="142">
        <v>6017.5</v>
      </c>
    </row>
    <row r="630" spans="1:6" ht="22.5">
      <c r="A630" s="7">
        <v>592</v>
      </c>
      <c r="B630" s="10" t="s">
        <v>536</v>
      </c>
      <c r="C630" s="42" t="s">
        <v>592</v>
      </c>
      <c r="D630" s="10" t="s">
        <v>582</v>
      </c>
      <c r="E630" s="35" t="s">
        <v>583</v>
      </c>
      <c r="F630" s="142">
        <v>992.5</v>
      </c>
    </row>
    <row r="631" spans="1:6" ht="13.5" customHeight="1">
      <c r="A631" s="7">
        <v>592</v>
      </c>
      <c r="B631" s="10" t="s">
        <v>536</v>
      </c>
      <c r="C631" s="42" t="s">
        <v>592</v>
      </c>
      <c r="D631" s="10" t="s">
        <v>646</v>
      </c>
      <c r="E631" s="34" t="s">
        <v>647</v>
      </c>
      <c r="F631" s="142">
        <v>11</v>
      </c>
    </row>
    <row r="632" spans="1:6" ht="12.75">
      <c r="A632" s="13">
        <v>592</v>
      </c>
      <c r="B632" s="18" t="s">
        <v>559</v>
      </c>
      <c r="C632" s="42"/>
      <c r="D632" s="13"/>
      <c r="E632" s="33" t="s">
        <v>538</v>
      </c>
      <c r="F632" s="140">
        <f>F633</f>
        <v>550</v>
      </c>
    </row>
    <row r="633" spans="1:6" ht="22.5">
      <c r="A633" s="13">
        <v>592</v>
      </c>
      <c r="B633" s="18" t="s">
        <v>560</v>
      </c>
      <c r="C633" s="42"/>
      <c r="D633" s="13"/>
      <c r="E633" s="33" t="s">
        <v>579</v>
      </c>
      <c r="F633" s="140">
        <f>F640</f>
        <v>550</v>
      </c>
    </row>
    <row r="634" spans="1:6" ht="22.5">
      <c r="A634" s="7">
        <v>592</v>
      </c>
      <c r="B634" s="10" t="s">
        <v>560</v>
      </c>
      <c r="C634" s="42" t="s">
        <v>685</v>
      </c>
      <c r="D634" s="7"/>
      <c r="E634" s="35" t="s">
        <v>699</v>
      </c>
      <c r="F634" s="142">
        <f aca="true" t="shared" si="23" ref="F634:F639">F635</f>
        <v>550</v>
      </c>
    </row>
    <row r="635" spans="1:6" s="5" customFormat="1" ht="33.75">
      <c r="A635" s="7">
        <v>592</v>
      </c>
      <c r="B635" s="10" t="s">
        <v>560</v>
      </c>
      <c r="C635" s="42" t="s">
        <v>593</v>
      </c>
      <c r="D635" s="13"/>
      <c r="E635" s="47" t="s">
        <v>438</v>
      </c>
      <c r="F635" s="142">
        <f t="shared" si="23"/>
        <v>550</v>
      </c>
    </row>
    <row r="636" spans="1:6" s="5" customFormat="1" ht="22.5">
      <c r="A636" s="7">
        <v>592</v>
      </c>
      <c r="B636" s="10" t="s">
        <v>560</v>
      </c>
      <c r="C636" s="42" t="s">
        <v>594</v>
      </c>
      <c r="D636" s="13"/>
      <c r="E636" s="35" t="s">
        <v>225</v>
      </c>
      <c r="F636" s="142">
        <f t="shared" si="23"/>
        <v>550</v>
      </c>
    </row>
    <row r="637" spans="1:6" s="5" customFormat="1" ht="12.75">
      <c r="A637" s="7">
        <v>592</v>
      </c>
      <c r="B637" s="10" t="s">
        <v>560</v>
      </c>
      <c r="C637" s="42" t="s">
        <v>595</v>
      </c>
      <c r="D637" s="13"/>
      <c r="E637" s="34" t="s">
        <v>264</v>
      </c>
      <c r="F637" s="142">
        <f t="shared" si="23"/>
        <v>550</v>
      </c>
    </row>
    <row r="638" spans="1:6" s="5" customFormat="1" ht="22.5">
      <c r="A638" s="7">
        <v>592</v>
      </c>
      <c r="B638" s="10" t="s">
        <v>560</v>
      </c>
      <c r="C638" s="42" t="s">
        <v>596</v>
      </c>
      <c r="D638" s="13"/>
      <c r="E638" s="35" t="s">
        <v>226</v>
      </c>
      <c r="F638" s="142">
        <f t="shared" si="23"/>
        <v>550</v>
      </c>
    </row>
    <row r="639" spans="1:6" s="5" customFormat="1" ht="12.75">
      <c r="A639" s="7">
        <v>592</v>
      </c>
      <c r="B639" s="10" t="s">
        <v>560</v>
      </c>
      <c r="C639" s="42" t="s">
        <v>597</v>
      </c>
      <c r="D639" s="13"/>
      <c r="E639" s="35" t="s">
        <v>668</v>
      </c>
      <c r="F639" s="142">
        <f t="shared" si="23"/>
        <v>550</v>
      </c>
    </row>
    <row r="640" spans="1:6" s="5" customFormat="1" ht="12.75">
      <c r="A640" s="7">
        <v>592</v>
      </c>
      <c r="B640" s="10" t="s">
        <v>560</v>
      </c>
      <c r="C640" s="42" t="s">
        <v>597</v>
      </c>
      <c r="D640" s="7">
        <v>700</v>
      </c>
      <c r="E640" s="35" t="s">
        <v>400</v>
      </c>
      <c r="F640" s="142">
        <v>550</v>
      </c>
    </row>
  </sheetData>
  <sheetProtection/>
  <mergeCells count="7">
    <mergeCell ref="C5:C7"/>
    <mergeCell ref="D5:D7"/>
    <mergeCell ref="E5:E7"/>
    <mergeCell ref="A3:F4"/>
    <mergeCell ref="F6:F7"/>
    <mergeCell ref="A5:A7"/>
    <mergeCell ref="B5:B7"/>
  </mergeCells>
  <printOptions/>
  <pageMargins left="0.7874015748031497" right="0.3937007874015748" top="0.3937007874015748" bottom="0.3937007874015748" header="0.5118110236220472" footer="0.5118110236220472"/>
  <pageSetup fitToHeight="59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4"/>
  <sheetViews>
    <sheetView zoomScale="120" zoomScaleNormal="120" zoomScaleSheetLayoutView="120" zoomScalePageLayoutView="0" workbookViewId="0" topLeftCell="A1">
      <selection activeCell="A3" sqref="A3:E4"/>
    </sheetView>
  </sheetViews>
  <sheetFormatPr defaultColWidth="9.00390625" defaultRowHeight="12.75"/>
  <cols>
    <col min="1" max="1" width="5.375" style="45" customWidth="1"/>
    <col min="2" max="2" width="10.75390625" style="45" customWidth="1"/>
    <col min="3" max="3" width="5.00390625" style="23" customWidth="1"/>
    <col min="4" max="4" width="59.875" style="23" customWidth="1"/>
    <col min="5" max="5" width="15.75390625" style="23" customWidth="1"/>
  </cols>
  <sheetData>
    <row r="1" spans="1:5" ht="159" customHeight="1">
      <c r="A1" s="29"/>
      <c r="B1" s="29"/>
      <c r="C1" s="30"/>
      <c r="D1" s="73"/>
      <c r="E1" s="138" t="s">
        <v>247</v>
      </c>
    </row>
    <row r="2" spans="1:8" ht="23.25" customHeight="1">
      <c r="A2" s="29"/>
      <c r="B2" s="29"/>
      <c r="C2" s="30"/>
      <c r="D2" s="72"/>
      <c r="E2" s="74"/>
      <c r="F2" s="1"/>
      <c r="G2" s="1"/>
      <c r="H2" s="1"/>
    </row>
    <row r="3" spans="1:8" ht="11.25" customHeight="1">
      <c r="A3" s="176" t="s">
        <v>257</v>
      </c>
      <c r="B3" s="176"/>
      <c r="C3" s="176"/>
      <c r="D3" s="176"/>
      <c r="E3" s="176"/>
      <c r="F3" s="2"/>
      <c r="G3" s="2"/>
      <c r="H3" s="2"/>
    </row>
    <row r="4" spans="1:5" ht="25.5" customHeight="1">
      <c r="A4" s="179"/>
      <c r="B4" s="179"/>
      <c r="C4" s="179"/>
      <c r="D4" s="179"/>
      <c r="E4" s="179"/>
    </row>
    <row r="5" spans="1:5" ht="12.75">
      <c r="A5" s="172" t="s">
        <v>473</v>
      </c>
      <c r="B5" s="172" t="s">
        <v>474</v>
      </c>
      <c r="C5" s="172" t="s">
        <v>475</v>
      </c>
      <c r="D5" s="172" t="s">
        <v>476</v>
      </c>
      <c r="E5" s="80" t="s">
        <v>477</v>
      </c>
    </row>
    <row r="6" spans="1:5" ht="12.75">
      <c r="A6" s="180"/>
      <c r="B6" s="180"/>
      <c r="C6" s="173"/>
      <c r="D6" s="173"/>
      <c r="E6" s="174" t="s">
        <v>702</v>
      </c>
    </row>
    <row r="7" spans="1:5" ht="12.75">
      <c r="A7" s="180"/>
      <c r="B7" s="180"/>
      <c r="C7" s="173"/>
      <c r="D7" s="173"/>
      <c r="E7" s="181"/>
    </row>
    <row r="8" spans="1:5" ht="12.75">
      <c r="A8" s="16"/>
      <c r="B8" s="16"/>
      <c r="C8" s="16"/>
      <c r="D8" s="17" t="s">
        <v>541</v>
      </c>
      <c r="E8" s="28">
        <f>E9+E162+E209+E278+E421+E485+E556+E586+E595</f>
        <v>265115.3</v>
      </c>
    </row>
    <row r="9" spans="1:5" ht="12.75">
      <c r="A9" s="40" t="s">
        <v>480</v>
      </c>
      <c r="B9" s="40"/>
      <c r="C9" s="18"/>
      <c r="D9" s="14" t="s">
        <v>487</v>
      </c>
      <c r="E9" s="140">
        <f>E10+E26+E63+E88+E95+E55+E81+E19</f>
        <v>33505.1</v>
      </c>
    </row>
    <row r="10" spans="1:5" ht="22.5">
      <c r="A10" s="64" t="s">
        <v>478</v>
      </c>
      <c r="B10" s="64"/>
      <c r="C10" s="59"/>
      <c r="D10" s="65" t="s">
        <v>544</v>
      </c>
      <c r="E10" s="141">
        <f>E11</f>
        <v>15</v>
      </c>
    </row>
    <row r="11" spans="1:5" ht="12.75">
      <c r="A11" s="19" t="s">
        <v>478</v>
      </c>
      <c r="B11" s="43" t="s">
        <v>262</v>
      </c>
      <c r="C11" s="61"/>
      <c r="D11" s="34" t="s">
        <v>655</v>
      </c>
      <c r="E11" s="142">
        <f>E12</f>
        <v>15</v>
      </c>
    </row>
    <row r="12" spans="1:5" ht="12.75">
      <c r="A12" s="19" t="s">
        <v>478</v>
      </c>
      <c r="B12" s="43" t="s">
        <v>261</v>
      </c>
      <c r="C12" s="61"/>
      <c r="D12" s="34" t="s">
        <v>701</v>
      </c>
      <c r="E12" s="143">
        <f>E13</f>
        <v>15</v>
      </c>
    </row>
    <row r="13" spans="1:5" ht="12.75">
      <c r="A13" s="10" t="s">
        <v>478</v>
      </c>
      <c r="B13" s="43" t="s">
        <v>263</v>
      </c>
      <c r="C13" s="61"/>
      <c r="D13" s="34" t="s">
        <v>264</v>
      </c>
      <c r="E13" s="143">
        <f>E14</f>
        <v>15</v>
      </c>
    </row>
    <row r="14" spans="1:5" ht="12.75">
      <c r="A14" s="10" t="s">
        <v>478</v>
      </c>
      <c r="B14" s="43" t="s">
        <v>259</v>
      </c>
      <c r="C14" s="10"/>
      <c r="D14" s="35" t="s">
        <v>700</v>
      </c>
      <c r="E14" s="143">
        <f>E15</f>
        <v>15</v>
      </c>
    </row>
    <row r="15" spans="1:5" ht="22.5">
      <c r="A15" s="10" t="s">
        <v>478</v>
      </c>
      <c r="B15" s="43" t="s">
        <v>260</v>
      </c>
      <c r="C15" s="10"/>
      <c r="D15" s="35" t="s">
        <v>265</v>
      </c>
      <c r="E15" s="143">
        <f>E16+E17+E18</f>
        <v>15</v>
      </c>
    </row>
    <row r="16" spans="1:5" ht="33" customHeight="1">
      <c r="A16" s="43" t="s">
        <v>478</v>
      </c>
      <c r="B16" s="43" t="s">
        <v>260</v>
      </c>
      <c r="C16" s="10" t="s">
        <v>580</v>
      </c>
      <c r="D16" s="35" t="s">
        <v>581</v>
      </c>
      <c r="E16" s="143">
        <f>'Прил.№4'!F17</f>
        <v>10.8</v>
      </c>
    </row>
    <row r="17" spans="1:5" ht="1.5" customHeight="1" hidden="1">
      <c r="A17" s="43" t="s">
        <v>478</v>
      </c>
      <c r="B17" s="43" t="s">
        <v>260</v>
      </c>
      <c r="C17" s="10" t="s">
        <v>582</v>
      </c>
      <c r="D17" s="35" t="s">
        <v>583</v>
      </c>
      <c r="E17" s="143">
        <f>'Прил.№4'!F18</f>
        <v>0</v>
      </c>
    </row>
    <row r="18" spans="1:5" ht="12.75">
      <c r="A18" s="43" t="s">
        <v>478</v>
      </c>
      <c r="B18" s="43" t="s">
        <v>260</v>
      </c>
      <c r="C18" s="10" t="s">
        <v>646</v>
      </c>
      <c r="D18" s="34" t="s">
        <v>647</v>
      </c>
      <c r="E18" s="143">
        <f>'Прил.№4'!F19</f>
        <v>4.2</v>
      </c>
    </row>
    <row r="19" spans="1:5" ht="33.75">
      <c r="A19" s="58" t="s">
        <v>527</v>
      </c>
      <c r="B19" s="64"/>
      <c r="C19" s="58"/>
      <c r="D19" s="36" t="s">
        <v>528</v>
      </c>
      <c r="E19" s="144">
        <f aca="true" t="shared" si="0" ref="E19:E24">E20</f>
        <v>3</v>
      </c>
    </row>
    <row r="20" spans="1:5" ht="12.75">
      <c r="A20" s="19" t="s">
        <v>527</v>
      </c>
      <c r="B20" s="43" t="s">
        <v>262</v>
      </c>
      <c r="C20" s="61"/>
      <c r="D20" s="34" t="s">
        <v>655</v>
      </c>
      <c r="E20" s="143">
        <f t="shared" si="0"/>
        <v>3</v>
      </c>
    </row>
    <row r="21" spans="1:5" ht="12.75">
      <c r="A21" s="19" t="s">
        <v>527</v>
      </c>
      <c r="B21" s="42" t="s">
        <v>261</v>
      </c>
      <c r="C21" s="10"/>
      <c r="D21" s="34" t="s">
        <v>701</v>
      </c>
      <c r="E21" s="143">
        <f t="shared" si="0"/>
        <v>3</v>
      </c>
    </row>
    <row r="22" spans="1:5" ht="12.75">
      <c r="A22" s="19" t="s">
        <v>527</v>
      </c>
      <c r="B22" s="42" t="s">
        <v>263</v>
      </c>
      <c r="C22" s="10"/>
      <c r="D22" s="34" t="s">
        <v>264</v>
      </c>
      <c r="E22" s="143">
        <f t="shared" si="0"/>
        <v>3</v>
      </c>
    </row>
    <row r="23" spans="1:5" ht="22.5">
      <c r="A23" s="19" t="s">
        <v>527</v>
      </c>
      <c r="B23" s="42" t="s">
        <v>243</v>
      </c>
      <c r="C23" s="10"/>
      <c r="D23" s="34" t="s">
        <v>520</v>
      </c>
      <c r="E23" s="143">
        <f t="shared" si="0"/>
        <v>3</v>
      </c>
    </row>
    <row r="24" spans="1:5" ht="22.5">
      <c r="A24" s="19" t="s">
        <v>527</v>
      </c>
      <c r="B24" s="42" t="s">
        <v>244</v>
      </c>
      <c r="C24" s="10"/>
      <c r="D24" s="35" t="s">
        <v>265</v>
      </c>
      <c r="E24" s="143">
        <f t="shared" si="0"/>
        <v>3</v>
      </c>
    </row>
    <row r="25" spans="1:5" ht="12.75">
      <c r="A25" s="19" t="s">
        <v>527</v>
      </c>
      <c r="B25" s="42" t="s">
        <v>244</v>
      </c>
      <c r="C25" s="10" t="s">
        <v>646</v>
      </c>
      <c r="D25" s="34" t="s">
        <v>647</v>
      </c>
      <c r="E25" s="143">
        <f>'Прил.№4'!F26</f>
        <v>3</v>
      </c>
    </row>
    <row r="26" spans="1:5" ht="33.75">
      <c r="A26" s="64" t="s">
        <v>481</v>
      </c>
      <c r="B26" s="64"/>
      <c r="C26" s="58"/>
      <c r="D26" s="65" t="s">
        <v>488</v>
      </c>
      <c r="E26" s="144">
        <f>E27</f>
        <v>18021.699999999997</v>
      </c>
    </row>
    <row r="27" spans="1:5" ht="22.5">
      <c r="A27" s="10" t="s">
        <v>481</v>
      </c>
      <c r="B27" s="42" t="s">
        <v>266</v>
      </c>
      <c r="C27" s="10"/>
      <c r="D27" s="35" t="s">
        <v>656</v>
      </c>
      <c r="E27" s="142">
        <f>E28</f>
        <v>18021.699999999997</v>
      </c>
    </row>
    <row r="28" spans="1:5" ht="12.75">
      <c r="A28" s="10" t="s">
        <v>481</v>
      </c>
      <c r="B28" s="42" t="s">
        <v>267</v>
      </c>
      <c r="C28" s="10"/>
      <c r="D28" s="47" t="s">
        <v>701</v>
      </c>
      <c r="E28" s="142">
        <f>E29+E44+E49</f>
        <v>18021.699999999997</v>
      </c>
    </row>
    <row r="29" spans="1:5" ht="22.5">
      <c r="A29" s="10" t="s">
        <v>481</v>
      </c>
      <c r="B29" s="42" t="s">
        <v>268</v>
      </c>
      <c r="C29" s="10"/>
      <c r="D29" s="47" t="s">
        <v>6</v>
      </c>
      <c r="E29" s="142">
        <f>E30</f>
        <v>17577.899999999998</v>
      </c>
    </row>
    <row r="30" spans="1:5" ht="12.75">
      <c r="A30" s="10" t="s">
        <v>481</v>
      </c>
      <c r="B30" s="42" t="s">
        <v>269</v>
      </c>
      <c r="C30" s="10"/>
      <c r="D30" s="34" t="s">
        <v>264</v>
      </c>
      <c r="E30" s="142">
        <f>E31+E41+E36</f>
        <v>17577.899999999998</v>
      </c>
    </row>
    <row r="31" spans="1:5" ht="22.5">
      <c r="A31" s="10" t="s">
        <v>481</v>
      </c>
      <c r="B31" s="42" t="s">
        <v>585</v>
      </c>
      <c r="C31" s="10"/>
      <c r="D31" s="34" t="s">
        <v>586</v>
      </c>
      <c r="E31" s="142">
        <f>E32</f>
        <v>15818.2</v>
      </c>
    </row>
    <row r="32" spans="1:5" ht="12.75">
      <c r="A32" s="10" t="s">
        <v>481</v>
      </c>
      <c r="B32" s="42" t="s">
        <v>587</v>
      </c>
      <c r="C32" s="10"/>
      <c r="D32" s="34" t="s">
        <v>270</v>
      </c>
      <c r="E32" s="142">
        <f>E33+E34+E35</f>
        <v>15818.2</v>
      </c>
    </row>
    <row r="33" spans="1:5" ht="33.75">
      <c r="A33" s="10" t="s">
        <v>481</v>
      </c>
      <c r="B33" s="42" t="s">
        <v>587</v>
      </c>
      <c r="C33" s="10" t="s">
        <v>580</v>
      </c>
      <c r="D33" s="35" t="s">
        <v>581</v>
      </c>
      <c r="E33" s="142">
        <f>'Прил.№4'!F36</f>
        <v>12450</v>
      </c>
    </row>
    <row r="34" spans="1:5" ht="22.5">
      <c r="A34" s="10" t="s">
        <v>481</v>
      </c>
      <c r="B34" s="42" t="s">
        <v>587</v>
      </c>
      <c r="C34" s="10" t="s">
        <v>582</v>
      </c>
      <c r="D34" s="35" t="s">
        <v>583</v>
      </c>
      <c r="E34" s="142">
        <f>'Прил.№4'!F37</f>
        <v>3306.2</v>
      </c>
    </row>
    <row r="35" spans="1:5" ht="12.75">
      <c r="A35" s="10" t="s">
        <v>481</v>
      </c>
      <c r="B35" s="42" t="s">
        <v>587</v>
      </c>
      <c r="C35" s="10" t="s">
        <v>646</v>
      </c>
      <c r="D35" s="34" t="s">
        <v>647</v>
      </c>
      <c r="E35" s="142">
        <f>'Прил.№4'!F38</f>
        <v>62</v>
      </c>
    </row>
    <row r="36" spans="1:5" ht="22.5">
      <c r="A36" s="10" t="s">
        <v>481</v>
      </c>
      <c r="B36" s="42" t="s">
        <v>179</v>
      </c>
      <c r="C36" s="10"/>
      <c r="D36" s="34" t="s">
        <v>180</v>
      </c>
      <c r="E36" s="142">
        <f>E37</f>
        <v>592.6</v>
      </c>
    </row>
    <row r="37" spans="1:5" ht="12.75">
      <c r="A37" s="10" t="s">
        <v>481</v>
      </c>
      <c r="B37" s="42" t="s">
        <v>181</v>
      </c>
      <c r="C37" s="10"/>
      <c r="D37" s="34" t="s">
        <v>270</v>
      </c>
      <c r="E37" s="142">
        <f>E39+E38+E40</f>
        <v>592.6</v>
      </c>
    </row>
    <row r="38" spans="1:5" ht="33.75">
      <c r="A38" s="10" t="s">
        <v>481</v>
      </c>
      <c r="B38" s="42" t="s">
        <v>181</v>
      </c>
      <c r="C38" s="10" t="s">
        <v>580</v>
      </c>
      <c r="D38" s="35" t="s">
        <v>581</v>
      </c>
      <c r="E38" s="142">
        <f>'Прил.№4'!F41</f>
        <v>453.6</v>
      </c>
    </row>
    <row r="39" spans="1:5" ht="22.5">
      <c r="A39" s="10" t="s">
        <v>481</v>
      </c>
      <c r="B39" s="42" t="s">
        <v>181</v>
      </c>
      <c r="C39" s="10" t="s">
        <v>582</v>
      </c>
      <c r="D39" s="35" t="s">
        <v>583</v>
      </c>
      <c r="E39" s="142">
        <f>'Прил.№4'!F42</f>
        <v>137</v>
      </c>
    </row>
    <row r="40" spans="1:5" ht="12.75">
      <c r="A40" s="10" t="s">
        <v>481</v>
      </c>
      <c r="B40" s="42" t="s">
        <v>181</v>
      </c>
      <c r="C40" s="10" t="s">
        <v>646</v>
      </c>
      <c r="D40" s="34" t="s">
        <v>647</v>
      </c>
      <c r="E40" s="142">
        <v>2</v>
      </c>
    </row>
    <row r="41" spans="1:5" ht="22.5">
      <c r="A41" s="10" t="s">
        <v>481</v>
      </c>
      <c r="B41" s="42" t="s">
        <v>589</v>
      </c>
      <c r="C41" s="10"/>
      <c r="D41" s="34" t="s">
        <v>588</v>
      </c>
      <c r="E41" s="142">
        <f>E42</f>
        <v>1167.1</v>
      </c>
    </row>
    <row r="42" spans="1:5" ht="12.75">
      <c r="A42" s="10" t="s">
        <v>481</v>
      </c>
      <c r="B42" s="42" t="s">
        <v>590</v>
      </c>
      <c r="C42" s="10"/>
      <c r="D42" s="34" t="s">
        <v>270</v>
      </c>
      <c r="E42" s="142">
        <f>E43</f>
        <v>1167.1</v>
      </c>
    </row>
    <row r="43" spans="1:5" ht="33.75">
      <c r="A43" s="10" t="s">
        <v>481</v>
      </c>
      <c r="B43" s="42" t="s">
        <v>590</v>
      </c>
      <c r="C43" s="10" t="s">
        <v>580</v>
      </c>
      <c r="D43" s="35" t="s">
        <v>581</v>
      </c>
      <c r="E43" s="142">
        <f>'Прил.№4'!F46</f>
        <v>1167.1</v>
      </c>
    </row>
    <row r="44" spans="1:5" ht="22.5">
      <c r="A44" s="10" t="s">
        <v>481</v>
      </c>
      <c r="B44" s="42" t="s">
        <v>271</v>
      </c>
      <c r="C44" s="10"/>
      <c r="D44" s="46" t="s">
        <v>191</v>
      </c>
      <c r="E44" s="142">
        <f>E45</f>
        <v>114.7</v>
      </c>
    </row>
    <row r="45" spans="1:5" ht="12.75">
      <c r="A45" s="10" t="s">
        <v>481</v>
      </c>
      <c r="B45" s="42" t="s">
        <v>272</v>
      </c>
      <c r="C45" s="10"/>
      <c r="D45" s="34" t="s">
        <v>264</v>
      </c>
      <c r="E45" s="142">
        <f>E46</f>
        <v>114.7</v>
      </c>
    </row>
    <row r="46" spans="1:5" ht="22.5">
      <c r="A46" s="10" t="s">
        <v>481</v>
      </c>
      <c r="B46" s="42" t="s">
        <v>599</v>
      </c>
      <c r="C46" s="10"/>
      <c r="D46" s="34" t="s">
        <v>591</v>
      </c>
      <c r="E46" s="142">
        <f>E47</f>
        <v>114.7</v>
      </c>
    </row>
    <row r="47" spans="1:5" ht="12.75">
      <c r="A47" s="10" t="s">
        <v>481</v>
      </c>
      <c r="B47" s="42" t="s">
        <v>600</v>
      </c>
      <c r="C47" s="10"/>
      <c r="D47" s="34" t="s">
        <v>270</v>
      </c>
      <c r="E47" s="142">
        <f>E48</f>
        <v>114.7</v>
      </c>
    </row>
    <row r="48" spans="1:5" ht="33.75">
      <c r="A48" s="10" t="s">
        <v>481</v>
      </c>
      <c r="B48" s="42" t="s">
        <v>600</v>
      </c>
      <c r="C48" s="10" t="s">
        <v>580</v>
      </c>
      <c r="D48" s="35" t="s">
        <v>581</v>
      </c>
      <c r="E48" s="142">
        <f>'Прил.№4'!F51</f>
        <v>114.7</v>
      </c>
    </row>
    <row r="49" spans="1:5" ht="33.75">
      <c r="A49" s="10" t="s">
        <v>481</v>
      </c>
      <c r="B49" s="42" t="s">
        <v>273</v>
      </c>
      <c r="C49" s="10"/>
      <c r="D49" s="46" t="s">
        <v>274</v>
      </c>
      <c r="E49" s="142">
        <f>E50</f>
        <v>329.1</v>
      </c>
    </row>
    <row r="50" spans="1:5" ht="22.5">
      <c r="A50" s="10" t="s">
        <v>481</v>
      </c>
      <c r="B50" s="42" t="s">
        <v>601</v>
      </c>
      <c r="C50" s="10"/>
      <c r="D50" s="34" t="s">
        <v>276</v>
      </c>
      <c r="E50" s="142">
        <f>E51</f>
        <v>329.1</v>
      </c>
    </row>
    <row r="51" spans="1:5" ht="33.75">
      <c r="A51" s="10" t="s">
        <v>481</v>
      </c>
      <c r="B51" s="42" t="s">
        <v>602</v>
      </c>
      <c r="C51" s="10"/>
      <c r="D51" s="34" t="s">
        <v>598</v>
      </c>
      <c r="E51" s="142">
        <f>E52</f>
        <v>329.1</v>
      </c>
    </row>
    <row r="52" spans="1:5" ht="22.5">
      <c r="A52" s="10" t="s">
        <v>481</v>
      </c>
      <c r="B52" s="42" t="s">
        <v>603</v>
      </c>
      <c r="C52" s="10"/>
      <c r="D52" s="34" t="s">
        <v>277</v>
      </c>
      <c r="E52" s="142">
        <f>E53+E54</f>
        <v>329.1</v>
      </c>
    </row>
    <row r="53" spans="1:5" ht="33.75">
      <c r="A53" s="10" t="s">
        <v>481</v>
      </c>
      <c r="B53" s="42" t="s">
        <v>603</v>
      </c>
      <c r="C53" s="10" t="s">
        <v>580</v>
      </c>
      <c r="D53" s="35" t="s">
        <v>581</v>
      </c>
      <c r="E53" s="145">
        <f>'Прил.№4'!F56</f>
        <v>273.5</v>
      </c>
    </row>
    <row r="54" spans="1:5" ht="22.5">
      <c r="A54" s="10" t="s">
        <v>481</v>
      </c>
      <c r="B54" s="42" t="s">
        <v>603</v>
      </c>
      <c r="C54" s="10" t="s">
        <v>582</v>
      </c>
      <c r="D54" s="35" t="s">
        <v>583</v>
      </c>
      <c r="E54" s="145">
        <f>'Прил.№4'!F57</f>
        <v>55.6</v>
      </c>
    </row>
    <row r="55" spans="1:5" ht="12.75">
      <c r="A55" s="40" t="s">
        <v>454</v>
      </c>
      <c r="B55" s="40"/>
      <c r="C55" s="18"/>
      <c r="D55" s="66" t="s">
        <v>455</v>
      </c>
      <c r="E55" s="145">
        <f aca="true" t="shared" si="1" ref="E55:E61">E56</f>
        <v>21.4</v>
      </c>
    </row>
    <row r="56" spans="1:5" ht="22.5">
      <c r="A56" s="10" t="s">
        <v>454</v>
      </c>
      <c r="B56" s="42" t="s">
        <v>266</v>
      </c>
      <c r="C56" s="18"/>
      <c r="D56" s="35" t="s">
        <v>656</v>
      </c>
      <c r="E56" s="145">
        <f t="shared" si="1"/>
        <v>21.4</v>
      </c>
    </row>
    <row r="57" spans="1:5" ht="12.75">
      <c r="A57" s="10" t="s">
        <v>454</v>
      </c>
      <c r="B57" s="42" t="s">
        <v>267</v>
      </c>
      <c r="C57" s="18"/>
      <c r="D57" s="47" t="s">
        <v>701</v>
      </c>
      <c r="E57" s="145">
        <f t="shared" si="1"/>
        <v>21.4</v>
      </c>
    </row>
    <row r="58" spans="1:5" ht="33.75">
      <c r="A58" s="10" t="s">
        <v>454</v>
      </c>
      <c r="B58" s="42" t="s">
        <v>275</v>
      </c>
      <c r="C58" s="10"/>
      <c r="D58" s="76" t="s">
        <v>605</v>
      </c>
      <c r="E58" s="145">
        <f t="shared" si="1"/>
        <v>21.4</v>
      </c>
    </row>
    <row r="59" spans="1:5" ht="33.75">
      <c r="A59" s="10" t="s">
        <v>454</v>
      </c>
      <c r="B59" s="42" t="s">
        <v>606</v>
      </c>
      <c r="C59" s="10"/>
      <c r="D59" s="133" t="s">
        <v>607</v>
      </c>
      <c r="E59" s="145">
        <f t="shared" si="1"/>
        <v>21.4</v>
      </c>
    </row>
    <row r="60" spans="1:5" ht="33.75">
      <c r="A60" s="10" t="s">
        <v>454</v>
      </c>
      <c r="B60" s="42" t="s">
        <v>293</v>
      </c>
      <c r="C60" s="10"/>
      <c r="D60" s="133" t="s">
        <v>608</v>
      </c>
      <c r="E60" s="145">
        <f t="shared" si="1"/>
        <v>21.4</v>
      </c>
    </row>
    <row r="61" spans="1:5" ht="22.5">
      <c r="A61" s="10" t="s">
        <v>454</v>
      </c>
      <c r="B61" s="42" t="s">
        <v>294</v>
      </c>
      <c r="C61" s="10"/>
      <c r="D61" s="133" t="s">
        <v>277</v>
      </c>
      <c r="E61" s="145">
        <f t="shared" si="1"/>
        <v>21.4</v>
      </c>
    </row>
    <row r="62" spans="1:5" ht="22.5">
      <c r="A62" s="19" t="s">
        <v>454</v>
      </c>
      <c r="B62" s="42" t="s">
        <v>294</v>
      </c>
      <c r="C62" s="10" t="s">
        <v>582</v>
      </c>
      <c r="D62" s="35" t="s">
        <v>583</v>
      </c>
      <c r="E62" s="145">
        <f>'Прил.№4'!F65</f>
        <v>21.4</v>
      </c>
    </row>
    <row r="63" spans="1:5" s="5" customFormat="1" ht="22.5">
      <c r="A63" s="40" t="s">
        <v>536</v>
      </c>
      <c r="B63" s="40"/>
      <c r="C63" s="18"/>
      <c r="D63" s="66" t="s">
        <v>550</v>
      </c>
      <c r="E63" s="140">
        <f>E64+E72</f>
        <v>7563</v>
      </c>
    </row>
    <row r="64" spans="1:5" ht="12.75">
      <c r="A64" s="10" t="s">
        <v>536</v>
      </c>
      <c r="B64" s="42" t="s">
        <v>262</v>
      </c>
      <c r="C64" s="10"/>
      <c r="D64" s="34" t="s">
        <v>655</v>
      </c>
      <c r="E64" s="142">
        <f>E65</f>
        <v>542</v>
      </c>
    </row>
    <row r="65" spans="1:5" ht="12.75">
      <c r="A65" s="10" t="s">
        <v>536</v>
      </c>
      <c r="B65" s="42" t="s">
        <v>261</v>
      </c>
      <c r="C65" s="10"/>
      <c r="D65" s="34" t="s">
        <v>701</v>
      </c>
      <c r="E65" s="142">
        <f>E66</f>
        <v>542</v>
      </c>
    </row>
    <row r="66" spans="1:5" ht="12.75">
      <c r="A66" s="10" t="s">
        <v>536</v>
      </c>
      <c r="B66" s="42" t="s">
        <v>263</v>
      </c>
      <c r="C66" s="10"/>
      <c r="D66" s="34" t="s">
        <v>264</v>
      </c>
      <c r="E66" s="142">
        <f>E67</f>
        <v>542</v>
      </c>
    </row>
    <row r="67" spans="1:5" ht="22.5">
      <c r="A67" s="10" t="s">
        <v>536</v>
      </c>
      <c r="B67" s="42" t="s">
        <v>151</v>
      </c>
      <c r="C67" s="10"/>
      <c r="D67" s="34" t="s">
        <v>425</v>
      </c>
      <c r="E67" s="142">
        <f>E68</f>
        <v>542</v>
      </c>
    </row>
    <row r="68" spans="1:5" ht="12.75">
      <c r="A68" s="10" t="s">
        <v>536</v>
      </c>
      <c r="B68" s="42" t="s">
        <v>152</v>
      </c>
      <c r="C68" s="10"/>
      <c r="D68" s="34" t="s">
        <v>270</v>
      </c>
      <c r="E68" s="142">
        <f>E69+E70+E71</f>
        <v>542</v>
      </c>
    </row>
    <row r="69" spans="1:5" ht="33.75">
      <c r="A69" s="10" t="s">
        <v>536</v>
      </c>
      <c r="B69" s="42" t="s">
        <v>152</v>
      </c>
      <c r="C69" s="10" t="s">
        <v>580</v>
      </c>
      <c r="D69" s="35" t="s">
        <v>581</v>
      </c>
      <c r="E69" s="142">
        <f>'Прил.№4'!F306</f>
        <v>489</v>
      </c>
    </row>
    <row r="70" spans="1:5" ht="22.5">
      <c r="A70" s="10" t="s">
        <v>536</v>
      </c>
      <c r="B70" s="42" t="s">
        <v>152</v>
      </c>
      <c r="C70" s="10" t="s">
        <v>582</v>
      </c>
      <c r="D70" s="35" t="s">
        <v>583</v>
      </c>
      <c r="E70" s="142">
        <f>'Прил.№4'!F307</f>
        <v>52</v>
      </c>
    </row>
    <row r="71" spans="1:5" ht="12.75">
      <c r="A71" s="10" t="s">
        <v>536</v>
      </c>
      <c r="B71" s="42" t="s">
        <v>152</v>
      </c>
      <c r="C71" s="10" t="s">
        <v>646</v>
      </c>
      <c r="D71" s="34" t="s">
        <v>647</v>
      </c>
      <c r="E71" s="142">
        <f>'Прил.№4'!F308</f>
        <v>1</v>
      </c>
    </row>
    <row r="72" spans="1:5" ht="22.5">
      <c r="A72" s="10" t="s">
        <v>536</v>
      </c>
      <c r="B72" s="42" t="s">
        <v>685</v>
      </c>
      <c r="C72" s="7"/>
      <c r="D72" s="35" t="s">
        <v>699</v>
      </c>
      <c r="E72" s="142">
        <f>E73</f>
        <v>7021</v>
      </c>
    </row>
    <row r="73" spans="1:5" ht="12.75">
      <c r="A73" s="10" t="s">
        <v>536</v>
      </c>
      <c r="B73" s="42" t="s">
        <v>686</v>
      </c>
      <c r="C73" s="10"/>
      <c r="D73" s="47" t="s">
        <v>701</v>
      </c>
      <c r="E73" s="142">
        <f>E74</f>
        <v>7021</v>
      </c>
    </row>
    <row r="74" spans="1:5" ht="22.5">
      <c r="A74" s="10" t="s">
        <v>536</v>
      </c>
      <c r="B74" s="42" t="s">
        <v>687</v>
      </c>
      <c r="C74" s="10"/>
      <c r="D74" s="35" t="s">
        <v>688</v>
      </c>
      <c r="E74" s="142">
        <f>E75</f>
        <v>7021</v>
      </c>
    </row>
    <row r="75" spans="1:5" ht="12.75">
      <c r="A75" s="10" t="s">
        <v>536</v>
      </c>
      <c r="B75" s="42" t="s">
        <v>689</v>
      </c>
      <c r="C75" s="10"/>
      <c r="D75" s="34" t="s">
        <v>264</v>
      </c>
      <c r="E75" s="142">
        <f>E76</f>
        <v>7021</v>
      </c>
    </row>
    <row r="76" spans="1:5" ht="22.5">
      <c r="A76" s="10" t="s">
        <v>536</v>
      </c>
      <c r="B76" s="42" t="s">
        <v>690</v>
      </c>
      <c r="C76" s="10"/>
      <c r="D76" s="35" t="s">
        <v>471</v>
      </c>
      <c r="E76" s="142">
        <f>E77</f>
        <v>7021</v>
      </c>
    </row>
    <row r="77" spans="1:5" ht="12.75">
      <c r="A77" s="10" t="s">
        <v>536</v>
      </c>
      <c r="B77" s="42" t="s">
        <v>592</v>
      </c>
      <c r="C77" s="10"/>
      <c r="D77" s="35" t="s">
        <v>680</v>
      </c>
      <c r="E77" s="142">
        <f>E78+E79+E80</f>
        <v>7021</v>
      </c>
    </row>
    <row r="78" spans="1:5" ht="33.75">
      <c r="A78" s="10" t="s">
        <v>536</v>
      </c>
      <c r="B78" s="42" t="s">
        <v>592</v>
      </c>
      <c r="C78" s="10" t="s">
        <v>580</v>
      </c>
      <c r="D78" s="35" t="s">
        <v>581</v>
      </c>
      <c r="E78" s="142">
        <f>'Прил.№4'!F629</f>
        <v>6017.5</v>
      </c>
    </row>
    <row r="79" spans="1:5" ht="22.5">
      <c r="A79" s="10" t="s">
        <v>536</v>
      </c>
      <c r="B79" s="42" t="s">
        <v>592</v>
      </c>
      <c r="C79" s="10" t="s">
        <v>582</v>
      </c>
      <c r="D79" s="35" t="s">
        <v>583</v>
      </c>
      <c r="E79" s="142">
        <f>'Прил.№4'!F630</f>
        <v>992.5</v>
      </c>
    </row>
    <row r="80" spans="1:5" ht="13.5" customHeight="1">
      <c r="A80" s="10" t="s">
        <v>536</v>
      </c>
      <c r="B80" s="42" t="s">
        <v>592</v>
      </c>
      <c r="C80" s="10" t="s">
        <v>646</v>
      </c>
      <c r="D80" s="34" t="s">
        <v>647</v>
      </c>
      <c r="E80" s="142">
        <f>'Прил.№4'!F631</f>
        <v>11</v>
      </c>
    </row>
    <row r="81" spans="1:5" ht="13.5" customHeight="1">
      <c r="A81" s="58" t="s">
        <v>278</v>
      </c>
      <c r="B81" s="40"/>
      <c r="C81" s="18"/>
      <c r="D81" s="33" t="s">
        <v>279</v>
      </c>
      <c r="E81" s="140">
        <f aca="true" t="shared" si="2" ref="E81:E86">E82</f>
        <v>90</v>
      </c>
    </row>
    <row r="82" spans="1:5" ht="13.5" customHeight="1">
      <c r="A82" s="19" t="s">
        <v>278</v>
      </c>
      <c r="B82" s="42" t="s">
        <v>262</v>
      </c>
      <c r="C82" s="10"/>
      <c r="D82" s="34" t="s">
        <v>655</v>
      </c>
      <c r="E82" s="142">
        <f t="shared" si="2"/>
        <v>90</v>
      </c>
    </row>
    <row r="83" spans="1:5" ht="13.5" customHeight="1">
      <c r="A83" s="19" t="s">
        <v>278</v>
      </c>
      <c r="B83" s="42" t="s">
        <v>280</v>
      </c>
      <c r="C83" s="10"/>
      <c r="D83" s="35" t="s">
        <v>281</v>
      </c>
      <c r="E83" s="142">
        <f t="shared" si="2"/>
        <v>90</v>
      </c>
    </row>
    <row r="84" spans="1:5" ht="13.5" customHeight="1">
      <c r="A84" s="19" t="s">
        <v>278</v>
      </c>
      <c r="B84" s="42" t="s">
        <v>282</v>
      </c>
      <c r="C84" s="10"/>
      <c r="D84" s="34" t="s">
        <v>264</v>
      </c>
      <c r="E84" s="142">
        <f t="shared" si="2"/>
        <v>90</v>
      </c>
    </row>
    <row r="85" spans="1:5" ht="23.25" customHeight="1">
      <c r="A85" s="19" t="s">
        <v>278</v>
      </c>
      <c r="B85" s="42" t="s">
        <v>442</v>
      </c>
      <c r="C85" s="10"/>
      <c r="D85" s="35" t="s">
        <v>441</v>
      </c>
      <c r="E85" s="142">
        <f t="shared" si="2"/>
        <v>90</v>
      </c>
    </row>
    <row r="86" spans="1:5" ht="21" customHeight="1">
      <c r="A86" s="19" t="s">
        <v>278</v>
      </c>
      <c r="B86" s="42" t="s">
        <v>443</v>
      </c>
      <c r="C86" s="10"/>
      <c r="D86" s="34" t="s">
        <v>288</v>
      </c>
      <c r="E86" s="142">
        <f t="shared" si="2"/>
        <v>90</v>
      </c>
    </row>
    <row r="87" spans="1:5" ht="13.5" customHeight="1">
      <c r="A87" s="19" t="s">
        <v>278</v>
      </c>
      <c r="B87" s="42" t="s">
        <v>443</v>
      </c>
      <c r="C87" s="10" t="s">
        <v>646</v>
      </c>
      <c r="D87" s="34" t="s">
        <v>647</v>
      </c>
      <c r="E87" s="142">
        <f>'Прил.№4'!F72</f>
        <v>90</v>
      </c>
    </row>
    <row r="88" spans="1:5" ht="12.75">
      <c r="A88" s="18" t="s">
        <v>546</v>
      </c>
      <c r="B88" s="40"/>
      <c r="C88" s="18"/>
      <c r="D88" s="33" t="s">
        <v>489</v>
      </c>
      <c r="E88" s="140">
        <f>E92</f>
        <v>200</v>
      </c>
    </row>
    <row r="89" spans="1:5" ht="12.75">
      <c r="A89" s="10" t="s">
        <v>546</v>
      </c>
      <c r="B89" s="42" t="s">
        <v>262</v>
      </c>
      <c r="C89" s="61"/>
      <c r="D89" s="34" t="s">
        <v>655</v>
      </c>
      <c r="E89" s="142">
        <f>E90</f>
        <v>200</v>
      </c>
    </row>
    <row r="90" spans="1:5" ht="12.75">
      <c r="A90" s="10" t="s">
        <v>546</v>
      </c>
      <c r="B90" s="43" t="s">
        <v>283</v>
      </c>
      <c r="C90" s="61"/>
      <c r="D90" s="35" t="s">
        <v>542</v>
      </c>
      <c r="E90" s="142">
        <f>E91</f>
        <v>200</v>
      </c>
    </row>
    <row r="91" spans="1:5" ht="12.75">
      <c r="A91" s="10" t="s">
        <v>546</v>
      </c>
      <c r="B91" s="42" t="s">
        <v>284</v>
      </c>
      <c r="C91" s="10"/>
      <c r="D91" s="34" t="s">
        <v>264</v>
      </c>
      <c r="E91" s="142">
        <f>E92</f>
        <v>200</v>
      </c>
    </row>
    <row r="92" spans="1:5" ht="12.75">
      <c r="A92" s="10" t="s">
        <v>546</v>
      </c>
      <c r="B92" s="42" t="s">
        <v>609</v>
      </c>
      <c r="C92" s="10"/>
      <c r="D92" s="35" t="s">
        <v>610</v>
      </c>
      <c r="E92" s="142">
        <f>E93</f>
        <v>200</v>
      </c>
    </row>
    <row r="93" spans="1:5" ht="12.75">
      <c r="A93" s="10" t="s">
        <v>546</v>
      </c>
      <c r="B93" s="42" t="s">
        <v>611</v>
      </c>
      <c r="C93" s="10"/>
      <c r="D93" s="34" t="s">
        <v>489</v>
      </c>
      <c r="E93" s="142">
        <f>E94</f>
        <v>200</v>
      </c>
    </row>
    <row r="94" spans="1:5" ht="12.75">
      <c r="A94" s="10" t="s">
        <v>546</v>
      </c>
      <c r="B94" s="42" t="s">
        <v>611</v>
      </c>
      <c r="C94" s="10" t="s">
        <v>646</v>
      </c>
      <c r="D94" s="34" t="s">
        <v>647</v>
      </c>
      <c r="E94" s="142">
        <f>'Прил.№4'!F79</f>
        <v>200</v>
      </c>
    </row>
    <row r="95" spans="1:5" ht="12.75">
      <c r="A95" s="40" t="s">
        <v>551</v>
      </c>
      <c r="B95" s="40"/>
      <c r="C95" s="18"/>
      <c r="D95" s="14" t="s">
        <v>490</v>
      </c>
      <c r="E95" s="140">
        <f>E96+E132</f>
        <v>7591</v>
      </c>
    </row>
    <row r="96" spans="1:5" ht="22.5">
      <c r="A96" s="40" t="s">
        <v>551</v>
      </c>
      <c r="B96" s="42" t="s">
        <v>266</v>
      </c>
      <c r="C96" s="10"/>
      <c r="D96" s="35" t="s">
        <v>656</v>
      </c>
      <c r="E96" s="143">
        <f>E97+E115</f>
        <v>7271</v>
      </c>
    </row>
    <row r="97" spans="1:5" ht="33.75">
      <c r="A97" s="19" t="s">
        <v>551</v>
      </c>
      <c r="B97" s="43" t="s">
        <v>285</v>
      </c>
      <c r="C97" s="19"/>
      <c r="D97" s="46" t="s">
        <v>426</v>
      </c>
      <c r="E97" s="143">
        <f>E98+E103</f>
        <v>3839</v>
      </c>
    </row>
    <row r="98" spans="1:5" s="9" customFormat="1" ht="12.75">
      <c r="A98" s="19" t="s">
        <v>551</v>
      </c>
      <c r="B98" s="43" t="s">
        <v>286</v>
      </c>
      <c r="C98" s="19"/>
      <c r="D98" s="34" t="s">
        <v>410</v>
      </c>
      <c r="E98" s="143">
        <f>E99</f>
        <v>45</v>
      </c>
    </row>
    <row r="99" spans="1:5" s="9" customFormat="1" ht="12.75">
      <c r="A99" s="19" t="s">
        <v>551</v>
      </c>
      <c r="B99" s="43" t="s">
        <v>287</v>
      </c>
      <c r="C99" s="19"/>
      <c r="D99" s="34" t="s">
        <v>264</v>
      </c>
      <c r="E99" s="143">
        <f>E100</f>
        <v>45</v>
      </c>
    </row>
    <row r="100" spans="1:5" s="9" customFormat="1" ht="12.75">
      <c r="A100" s="19" t="s">
        <v>551</v>
      </c>
      <c r="B100" s="43" t="s">
        <v>497</v>
      </c>
      <c r="C100" s="19"/>
      <c r="D100" s="34" t="s">
        <v>499</v>
      </c>
      <c r="E100" s="143">
        <f>E101</f>
        <v>45</v>
      </c>
    </row>
    <row r="101" spans="1:5" s="9" customFormat="1" ht="12.75">
      <c r="A101" s="19" t="s">
        <v>551</v>
      </c>
      <c r="B101" s="43" t="s">
        <v>498</v>
      </c>
      <c r="C101" s="19"/>
      <c r="D101" s="34" t="s">
        <v>288</v>
      </c>
      <c r="E101" s="143">
        <f>E102</f>
        <v>45</v>
      </c>
    </row>
    <row r="102" spans="1:5" s="9" customFormat="1" ht="12.75">
      <c r="A102" s="19" t="s">
        <v>551</v>
      </c>
      <c r="B102" s="43" t="s">
        <v>498</v>
      </c>
      <c r="C102" s="10" t="s">
        <v>646</v>
      </c>
      <c r="D102" s="34" t="s">
        <v>647</v>
      </c>
      <c r="E102" s="143">
        <f>'Прил.№4'!F87</f>
        <v>45</v>
      </c>
    </row>
    <row r="103" spans="1:5" ht="33.75">
      <c r="A103" s="10" t="s">
        <v>551</v>
      </c>
      <c r="B103" s="42" t="s">
        <v>120</v>
      </c>
      <c r="C103" s="10"/>
      <c r="D103" s="34" t="s">
        <v>255</v>
      </c>
      <c r="E103" s="143">
        <f>E104</f>
        <v>3794</v>
      </c>
    </row>
    <row r="104" spans="1:5" ht="12.75">
      <c r="A104" s="10" t="s">
        <v>551</v>
      </c>
      <c r="B104" s="42" t="s">
        <v>121</v>
      </c>
      <c r="C104" s="10"/>
      <c r="D104" s="34" t="s">
        <v>264</v>
      </c>
      <c r="E104" s="143">
        <f>E105+E110</f>
        <v>3794</v>
      </c>
    </row>
    <row r="105" spans="1:5" ht="33.75">
      <c r="A105" s="10" t="s">
        <v>551</v>
      </c>
      <c r="B105" s="42" t="s">
        <v>122</v>
      </c>
      <c r="C105" s="10"/>
      <c r="D105" s="34" t="s">
        <v>123</v>
      </c>
      <c r="E105" s="143">
        <f>E106</f>
        <v>3700</v>
      </c>
    </row>
    <row r="106" spans="1:5" ht="22.5">
      <c r="A106" s="10" t="s">
        <v>551</v>
      </c>
      <c r="B106" s="42" t="s">
        <v>126</v>
      </c>
      <c r="C106" s="10"/>
      <c r="D106" s="34" t="s">
        <v>127</v>
      </c>
      <c r="E106" s="143">
        <f>E107+E108+E109</f>
        <v>3700</v>
      </c>
    </row>
    <row r="107" spans="1:5" ht="33.75">
      <c r="A107" s="10" t="s">
        <v>551</v>
      </c>
      <c r="B107" s="42" t="s">
        <v>126</v>
      </c>
      <c r="C107" s="10" t="s">
        <v>580</v>
      </c>
      <c r="D107" s="35" t="s">
        <v>581</v>
      </c>
      <c r="E107" s="143">
        <f>'Прил.№4'!F256</f>
        <v>1708</v>
      </c>
    </row>
    <row r="108" spans="1:5" ht="22.5">
      <c r="A108" s="10" t="s">
        <v>551</v>
      </c>
      <c r="B108" s="42" t="s">
        <v>126</v>
      </c>
      <c r="C108" s="10" t="s">
        <v>582</v>
      </c>
      <c r="D108" s="35" t="s">
        <v>583</v>
      </c>
      <c r="E108" s="143">
        <f>'Прил.№4'!F257</f>
        <v>1902</v>
      </c>
    </row>
    <row r="109" spans="1:5" ht="12.75">
      <c r="A109" s="10" t="s">
        <v>551</v>
      </c>
      <c r="B109" s="42" t="s">
        <v>126</v>
      </c>
      <c r="C109" s="10" t="s">
        <v>646</v>
      </c>
      <c r="D109" s="34" t="s">
        <v>647</v>
      </c>
      <c r="E109" s="143">
        <f>'Прил.№4'!F258</f>
        <v>90</v>
      </c>
    </row>
    <row r="110" spans="1:5" ht="45">
      <c r="A110" s="19" t="s">
        <v>551</v>
      </c>
      <c r="B110" s="42" t="s">
        <v>135</v>
      </c>
      <c r="C110" s="10"/>
      <c r="D110" s="34" t="s">
        <v>129</v>
      </c>
      <c r="E110" s="143">
        <f>E111</f>
        <v>94</v>
      </c>
    </row>
    <row r="111" spans="1:5" ht="22.5">
      <c r="A111" s="19" t="s">
        <v>551</v>
      </c>
      <c r="B111" s="42" t="s">
        <v>128</v>
      </c>
      <c r="C111" s="10"/>
      <c r="D111" s="34" t="s">
        <v>127</v>
      </c>
      <c r="E111" s="143">
        <f>E112+E113+E114</f>
        <v>94</v>
      </c>
    </row>
    <row r="112" spans="1:5" ht="0.75" customHeight="1">
      <c r="A112" s="19" t="s">
        <v>551</v>
      </c>
      <c r="B112" s="42" t="s">
        <v>128</v>
      </c>
      <c r="C112" s="10" t="s">
        <v>580</v>
      </c>
      <c r="D112" s="35" t="s">
        <v>581</v>
      </c>
      <c r="E112" s="143">
        <f>'Прил.№4'!F261</f>
        <v>0</v>
      </c>
    </row>
    <row r="113" spans="1:5" ht="21.75" customHeight="1">
      <c r="A113" s="19" t="s">
        <v>551</v>
      </c>
      <c r="B113" s="42" t="s">
        <v>128</v>
      </c>
      <c r="C113" s="10" t="s">
        <v>582</v>
      </c>
      <c r="D113" s="35" t="s">
        <v>583</v>
      </c>
      <c r="E113" s="143">
        <f>'Прил.№4'!F262</f>
        <v>94</v>
      </c>
    </row>
    <row r="114" spans="1:5" ht="12.75" hidden="1">
      <c r="A114" s="19" t="s">
        <v>551</v>
      </c>
      <c r="B114" s="42" t="s">
        <v>128</v>
      </c>
      <c r="C114" s="10" t="s">
        <v>646</v>
      </c>
      <c r="D114" s="34" t="s">
        <v>647</v>
      </c>
      <c r="E114" s="143">
        <f>'Прил.№4'!F263</f>
        <v>0</v>
      </c>
    </row>
    <row r="115" spans="1:5" ht="12" customHeight="1">
      <c r="A115" s="10" t="s">
        <v>551</v>
      </c>
      <c r="B115" s="42" t="s">
        <v>267</v>
      </c>
      <c r="C115" s="10"/>
      <c r="D115" s="47" t="s">
        <v>701</v>
      </c>
      <c r="E115" s="143">
        <f>E116+E122</f>
        <v>3432</v>
      </c>
    </row>
    <row r="116" spans="1:5" ht="45">
      <c r="A116" s="10" t="s">
        <v>551</v>
      </c>
      <c r="B116" s="42" t="s">
        <v>289</v>
      </c>
      <c r="C116" s="10"/>
      <c r="D116" s="47" t="s">
        <v>309</v>
      </c>
      <c r="E116" s="142">
        <f>E117</f>
        <v>132</v>
      </c>
    </row>
    <row r="117" spans="1:5" ht="22.5">
      <c r="A117" s="10" t="s">
        <v>551</v>
      </c>
      <c r="B117" s="42" t="s">
        <v>310</v>
      </c>
      <c r="C117" s="10"/>
      <c r="D117" s="34" t="s">
        <v>276</v>
      </c>
      <c r="E117" s="142">
        <f>E118</f>
        <v>132</v>
      </c>
    </row>
    <row r="118" spans="1:5" ht="45">
      <c r="A118" s="10" t="s">
        <v>551</v>
      </c>
      <c r="B118" s="42" t="s">
        <v>612</v>
      </c>
      <c r="C118" s="21"/>
      <c r="D118" s="34" t="s">
        <v>613</v>
      </c>
      <c r="E118" s="142">
        <f>E119</f>
        <v>132</v>
      </c>
    </row>
    <row r="119" spans="1:5" ht="22.5">
      <c r="A119" s="10" t="s">
        <v>551</v>
      </c>
      <c r="B119" s="42" t="s">
        <v>614</v>
      </c>
      <c r="C119" s="21"/>
      <c r="D119" s="34" t="s">
        <v>277</v>
      </c>
      <c r="E119" s="142">
        <f>E120+E121</f>
        <v>132</v>
      </c>
    </row>
    <row r="120" spans="1:5" ht="33.75">
      <c r="A120" s="10" t="s">
        <v>551</v>
      </c>
      <c r="B120" s="42" t="s">
        <v>614</v>
      </c>
      <c r="C120" s="10" t="s">
        <v>580</v>
      </c>
      <c r="D120" s="35" t="s">
        <v>581</v>
      </c>
      <c r="E120" s="142">
        <f>'Прил.№4'!F93</f>
        <v>95.1</v>
      </c>
    </row>
    <row r="121" spans="1:5" ht="22.5">
      <c r="A121" s="10" t="s">
        <v>551</v>
      </c>
      <c r="B121" s="42" t="s">
        <v>614</v>
      </c>
      <c r="C121" s="10" t="s">
        <v>582</v>
      </c>
      <c r="D121" s="35" t="s">
        <v>583</v>
      </c>
      <c r="E121" s="142">
        <f>'Прил.№4'!F94</f>
        <v>36.9</v>
      </c>
    </row>
    <row r="122" spans="1:5" ht="33.75">
      <c r="A122" s="10" t="s">
        <v>551</v>
      </c>
      <c r="B122" s="42" t="s">
        <v>311</v>
      </c>
      <c r="C122" s="10"/>
      <c r="D122" s="35" t="s">
        <v>496</v>
      </c>
      <c r="E122" s="143">
        <f>E123</f>
        <v>3300</v>
      </c>
    </row>
    <row r="123" spans="1:5" ht="12.75">
      <c r="A123" s="10" t="s">
        <v>551</v>
      </c>
      <c r="B123" s="42" t="s">
        <v>119</v>
      </c>
      <c r="C123" s="10"/>
      <c r="D123" s="34" t="s">
        <v>264</v>
      </c>
      <c r="E123" s="143">
        <f>E124+E129</f>
        <v>3300</v>
      </c>
    </row>
    <row r="124" spans="1:5" ht="22.5">
      <c r="A124" s="10" t="s">
        <v>551</v>
      </c>
      <c r="B124" s="42" t="s">
        <v>493</v>
      </c>
      <c r="C124" s="10"/>
      <c r="D124" s="35" t="s">
        <v>495</v>
      </c>
      <c r="E124" s="143">
        <f>E125</f>
        <v>3200</v>
      </c>
    </row>
    <row r="125" spans="1:5" ht="12.75">
      <c r="A125" s="10" t="s">
        <v>551</v>
      </c>
      <c r="B125" s="42" t="s">
        <v>494</v>
      </c>
      <c r="C125" s="10"/>
      <c r="D125" s="35" t="s">
        <v>270</v>
      </c>
      <c r="E125" s="143">
        <f>E126+E127+E128</f>
        <v>3200</v>
      </c>
    </row>
    <row r="126" spans="1:5" ht="33.75">
      <c r="A126" s="10" t="s">
        <v>551</v>
      </c>
      <c r="B126" s="42" t="s">
        <v>494</v>
      </c>
      <c r="C126" s="10" t="s">
        <v>580</v>
      </c>
      <c r="D126" s="35" t="s">
        <v>581</v>
      </c>
      <c r="E126" s="143">
        <f>'Прил.№4'!F245</f>
        <v>2738.8</v>
      </c>
    </row>
    <row r="127" spans="1:5" ht="22.5">
      <c r="A127" s="10" t="s">
        <v>551</v>
      </c>
      <c r="B127" s="42" t="s">
        <v>494</v>
      </c>
      <c r="C127" s="10" t="s">
        <v>582</v>
      </c>
      <c r="D127" s="35" t="s">
        <v>583</v>
      </c>
      <c r="E127" s="143">
        <f>'Прил.№4'!F246</f>
        <v>453.2</v>
      </c>
    </row>
    <row r="128" spans="1:5" ht="11.25" customHeight="1">
      <c r="A128" s="10" t="s">
        <v>551</v>
      </c>
      <c r="B128" s="42" t="s">
        <v>494</v>
      </c>
      <c r="C128" s="10" t="s">
        <v>646</v>
      </c>
      <c r="D128" s="34" t="s">
        <v>647</v>
      </c>
      <c r="E128" s="146">
        <f>'Прил.№4'!F247</f>
        <v>8</v>
      </c>
    </row>
    <row r="129" spans="1:5" ht="11.25" customHeight="1">
      <c r="A129" s="10" t="s">
        <v>551</v>
      </c>
      <c r="B129" s="42" t="s">
        <v>182</v>
      </c>
      <c r="C129" s="10"/>
      <c r="D129" s="35" t="s">
        <v>183</v>
      </c>
      <c r="E129" s="147">
        <f>E130</f>
        <v>100</v>
      </c>
    </row>
    <row r="130" spans="1:5" ht="11.25" customHeight="1">
      <c r="A130" s="10" t="s">
        <v>551</v>
      </c>
      <c r="B130" s="42" t="s">
        <v>184</v>
      </c>
      <c r="C130" s="10"/>
      <c r="D130" s="35" t="s">
        <v>270</v>
      </c>
      <c r="E130" s="147">
        <f>E131</f>
        <v>100</v>
      </c>
    </row>
    <row r="131" spans="1:5" ht="11.25" customHeight="1">
      <c r="A131" s="10" t="s">
        <v>551</v>
      </c>
      <c r="B131" s="42" t="s">
        <v>184</v>
      </c>
      <c r="C131" s="10" t="s">
        <v>582</v>
      </c>
      <c r="D131" s="35" t="s">
        <v>583</v>
      </c>
      <c r="E131" s="147">
        <f>'Прил.№4'!F250</f>
        <v>100</v>
      </c>
    </row>
    <row r="132" spans="1:5" ht="22.5">
      <c r="A132" s="10" t="s">
        <v>551</v>
      </c>
      <c r="B132" s="42" t="s">
        <v>153</v>
      </c>
      <c r="C132" s="10"/>
      <c r="D132" s="35" t="s">
        <v>696</v>
      </c>
      <c r="E132" s="143">
        <f>E133+E150</f>
        <v>320</v>
      </c>
    </row>
    <row r="133" spans="1:5" ht="12.75">
      <c r="A133" s="10" t="s">
        <v>551</v>
      </c>
      <c r="B133" s="42" t="s">
        <v>154</v>
      </c>
      <c r="C133" s="62"/>
      <c r="D133" s="47" t="s">
        <v>432</v>
      </c>
      <c r="E133" s="143">
        <f>E134+E145</f>
        <v>191</v>
      </c>
    </row>
    <row r="134" spans="1:5" ht="22.5">
      <c r="A134" s="10" t="s">
        <v>551</v>
      </c>
      <c r="B134" s="42" t="s">
        <v>155</v>
      </c>
      <c r="C134" s="21"/>
      <c r="D134" s="35" t="s">
        <v>7</v>
      </c>
      <c r="E134" s="143">
        <f>E135</f>
        <v>167</v>
      </c>
    </row>
    <row r="135" spans="1:5" ht="12.75">
      <c r="A135" s="10" t="s">
        <v>551</v>
      </c>
      <c r="B135" s="42" t="s">
        <v>156</v>
      </c>
      <c r="C135" s="21"/>
      <c r="D135" s="34" t="s">
        <v>264</v>
      </c>
      <c r="E135" s="143">
        <f>E136+E139+E142</f>
        <v>167</v>
      </c>
    </row>
    <row r="136" spans="1:5" ht="33.75">
      <c r="A136" s="10" t="s">
        <v>551</v>
      </c>
      <c r="B136" s="42" t="s">
        <v>157</v>
      </c>
      <c r="C136" s="21"/>
      <c r="D136" s="35" t="s">
        <v>8</v>
      </c>
      <c r="E136" s="143">
        <f>E137</f>
        <v>71</v>
      </c>
    </row>
    <row r="137" spans="1:5" ht="12.75">
      <c r="A137" s="10" t="s">
        <v>551</v>
      </c>
      <c r="B137" s="42" t="s">
        <v>158</v>
      </c>
      <c r="C137" s="21"/>
      <c r="D137" s="35" t="s">
        <v>145</v>
      </c>
      <c r="E137" s="143">
        <f>E138</f>
        <v>71</v>
      </c>
    </row>
    <row r="138" spans="1:5" ht="22.5">
      <c r="A138" s="10" t="s">
        <v>551</v>
      </c>
      <c r="B138" s="42" t="s">
        <v>158</v>
      </c>
      <c r="C138" s="10" t="s">
        <v>582</v>
      </c>
      <c r="D138" s="35" t="s">
        <v>583</v>
      </c>
      <c r="E138" s="143">
        <f>'Прил.№4'!F318</f>
        <v>71</v>
      </c>
    </row>
    <row r="139" spans="1:5" ht="22.5">
      <c r="A139" s="10" t="s">
        <v>551</v>
      </c>
      <c r="B139" s="42" t="s">
        <v>159</v>
      </c>
      <c r="C139" s="21"/>
      <c r="D139" s="34" t="s">
        <v>9</v>
      </c>
      <c r="E139" s="143">
        <f>E140</f>
        <v>50</v>
      </c>
    </row>
    <row r="140" spans="1:5" ht="12.75">
      <c r="A140" s="10" t="s">
        <v>551</v>
      </c>
      <c r="B140" s="42" t="s">
        <v>160</v>
      </c>
      <c r="C140" s="21"/>
      <c r="D140" s="35" t="s">
        <v>145</v>
      </c>
      <c r="E140" s="143">
        <f>E141</f>
        <v>50</v>
      </c>
    </row>
    <row r="141" spans="1:5" ht="22.5">
      <c r="A141" s="10" t="s">
        <v>551</v>
      </c>
      <c r="B141" s="42" t="s">
        <v>160</v>
      </c>
      <c r="C141" s="10" t="s">
        <v>582</v>
      </c>
      <c r="D141" s="35" t="s">
        <v>583</v>
      </c>
      <c r="E141" s="143">
        <f>'Прил.№4'!F321</f>
        <v>50</v>
      </c>
    </row>
    <row r="142" spans="1:5" ht="22.5">
      <c r="A142" s="10" t="s">
        <v>551</v>
      </c>
      <c r="B142" s="42" t="s">
        <v>230</v>
      </c>
      <c r="C142" s="10"/>
      <c r="D142" s="34" t="s">
        <v>231</v>
      </c>
      <c r="E142" s="143">
        <f>E143</f>
        <v>46</v>
      </c>
    </row>
    <row r="143" spans="1:5" ht="12.75">
      <c r="A143" s="10" t="s">
        <v>551</v>
      </c>
      <c r="B143" s="42" t="s">
        <v>232</v>
      </c>
      <c r="C143" s="10"/>
      <c r="D143" s="35" t="s">
        <v>145</v>
      </c>
      <c r="E143" s="143">
        <f>E144</f>
        <v>46</v>
      </c>
    </row>
    <row r="144" spans="1:5" ht="22.5">
      <c r="A144" s="10" t="s">
        <v>551</v>
      </c>
      <c r="B144" s="42" t="s">
        <v>232</v>
      </c>
      <c r="C144" s="10" t="s">
        <v>582</v>
      </c>
      <c r="D144" s="35" t="s">
        <v>583</v>
      </c>
      <c r="E144" s="143">
        <f>'Прил.№4'!F324</f>
        <v>46</v>
      </c>
    </row>
    <row r="145" spans="1:5" ht="12.75">
      <c r="A145" s="10" t="s">
        <v>551</v>
      </c>
      <c r="B145" s="42" t="s">
        <v>161</v>
      </c>
      <c r="C145" s="21"/>
      <c r="D145" s="34" t="s">
        <v>10</v>
      </c>
      <c r="E145" s="143">
        <f>E146</f>
        <v>24</v>
      </c>
    </row>
    <row r="146" spans="1:5" ht="12.75">
      <c r="A146" s="10" t="s">
        <v>551</v>
      </c>
      <c r="B146" s="42" t="s">
        <v>162</v>
      </c>
      <c r="C146" s="21"/>
      <c r="D146" s="34" t="s">
        <v>264</v>
      </c>
      <c r="E146" s="143">
        <f>E147</f>
        <v>24</v>
      </c>
    </row>
    <row r="147" spans="1:5" ht="45">
      <c r="A147" s="10" t="s">
        <v>551</v>
      </c>
      <c r="B147" s="42" t="s">
        <v>163</v>
      </c>
      <c r="C147" s="21"/>
      <c r="D147" s="34" t="s">
        <v>11</v>
      </c>
      <c r="E147" s="143">
        <f>E148</f>
        <v>24</v>
      </c>
    </row>
    <row r="148" spans="1:5" ht="12.75">
      <c r="A148" s="10" t="s">
        <v>551</v>
      </c>
      <c r="B148" s="42" t="s">
        <v>164</v>
      </c>
      <c r="C148" s="21"/>
      <c r="D148" s="35" t="s">
        <v>145</v>
      </c>
      <c r="E148" s="143">
        <f>E149</f>
        <v>24</v>
      </c>
    </row>
    <row r="149" spans="1:5" ht="22.5">
      <c r="A149" s="10" t="s">
        <v>551</v>
      </c>
      <c r="B149" s="42" t="s">
        <v>164</v>
      </c>
      <c r="C149" s="10" t="s">
        <v>582</v>
      </c>
      <c r="D149" s="35" t="s">
        <v>583</v>
      </c>
      <c r="E149" s="143">
        <f>'Прил.№4'!F329</f>
        <v>24</v>
      </c>
    </row>
    <row r="150" spans="1:5" ht="12.75">
      <c r="A150" s="10" t="s">
        <v>551</v>
      </c>
      <c r="B150" s="42" t="s">
        <v>165</v>
      </c>
      <c r="C150" s="32"/>
      <c r="D150" s="47" t="s">
        <v>12</v>
      </c>
      <c r="E150" s="142">
        <f>E151</f>
        <v>129</v>
      </c>
    </row>
    <row r="151" spans="1:5" ht="33.75">
      <c r="A151" s="10" t="s">
        <v>551</v>
      </c>
      <c r="B151" s="42" t="s">
        <v>166</v>
      </c>
      <c r="C151" s="21"/>
      <c r="D151" s="35" t="s">
        <v>13</v>
      </c>
      <c r="E151" s="142">
        <f>E152</f>
        <v>129</v>
      </c>
    </row>
    <row r="152" spans="1:5" ht="12.75">
      <c r="A152" s="10" t="s">
        <v>551</v>
      </c>
      <c r="B152" s="42" t="s">
        <v>167</v>
      </c>
      <c r="C152" s="21"/>
      <c r="D152" s="34" t="s">
        <v>264</v>
      </c>
      <c r="E152" s="142">
        <f>E153+E156+E159</f>
        <v>129</v>
      </c>
    </row>
    <row r="153" spans="1:5" ht="22.5">
      <c r="A153" s="10" t="s">
        <v>551</v>
      </c>
      <c r="B153" s="42" t="s">
        <v>168</v>
      </c>
      <c r="C153" s="21"/>
      <c r="D153" s="35" t="s">
        <v>81</v>
      </c>
      <c r="E153" s="142">
        <f>E154</f>
        <v>70</v>
      </c>
    </row>
    <row r="154" spans="1:5" ht="12.75">
      <c r="A154" s="10" t="s">
        <v>551</v>
      </c>
      <c r="B154" s="42" t="s">
        <v>169</v>
      </c>
      <c r="C154" s="21"/>
      <c r="D154" s="35" t="s">
        <v>145</v>
      </c>
      <c r="E154" s="142">
        <f>E155</f>
        <v>70</v>
      </c>
    </row>
    <row r="155" spans="1:5" ht="22.5">
      <c r="A155" s="10" t="s">
        <v>551</v>
      </c>
      <c r="B155" s="42" t="s">
        <v>169</v>
      </c>
      <c r="C155" s="10" t="s">
        <v>582</v>
      </c>
      <c r="D155" s="35" t="s">
        <v>583</v>
      </c>
      <c r="E155" s="142">
        <f>'Прил.№4'!F335</f>
        <v>70</v>
      </c>
    </row>
    <row r="156" spans="1:5" ht="22.5">
      <c r="A156" s="10" t="s">
        <v>551</v>
      </c>
      <c r="B156" s="42" t="s">
        <v>170</v>
      </c>
      <c r="C156" s="21"/>
      <c r="D156" s="35" t="s">
        <v>447</v>
      </c>
      <c r="E156" s="142">
        <f>E157</f>
        <v>30</v>
      </c>
    </row>
    <row r="157" spans="1:5" ht="12.75">
      <c r="A157" s="10" t="s">
        <v>551</v>
      </c>
      <c r="B157" s="42" t="s">
        <v>171</v>
      </c>
      <c r="C157" s="21"/>
      <c r="D157" s="35" t="s">
        <v>145</v>
      </c>
      <c r="E157" s="142">
        <f>E158</f>
        <v>30</v>
      </c>
    </row>
    <row r="158" spans="1:5" ht="22.5">
      <c r="A158" s="10" t="s">
        <v>551</v>
      </c>
      <c r="B158" s="42" t="s">
        <v>171</v>
      </c>
      <c r="C158" s="10" t="s">
        <v>582</v>
      </c>
      <c r="D158" s="35" t="s">
        <v>583</v>
      </c>
      <c r="E158" s="142">
        <f>'Прил.№4'!F338</f>
        <v>30</v>
      </c>
    </row>
    <row r="159" spans="1:5" ht="22.5">
      <c r="A159" s="10" t="s">
        <v>551</v>
      </c>
      <c r="B159" s="42" t="s">
        <v>521</v>
      </c>
      <c r="C159" s="10"/>
      <c r="D159" s="35" t="s">
        <v>522</v>
      </c>
      <c r="E159" s="142">
        <f>E160</f>
        <v>29</v>
      </c>
    </row>
    <row r="160" spans="1:5" ht="12.75">
      <c r="A160" s="10" t="s">
        <v>551</v>
      </c>
      <c r="B160" s="42" t="s">
        <v>523</v>
      </c>
      <c r="C160" s="10"/>
      <c r="D160" s="35" t="s">
        <v>145</v>
      </c>
      <c r="E160" s="142">
        <f>E161</f>
        <v>29</v>
      </c>
    </row>
    <row r="161" spans="1:5" ht="22.5">
      <c r="A161" s="10" t="s">
        <v>551</v>
      </c>
      <c r="B161" s="42" t="s">
        <v>523</v>
      </c>
      <c r="C161" s="10" t="s">
        <v>582</v>
      </c>
      <c r="D161" s="35" t="s">
        <v>583</v>
      </c>
      <c r="E161" s="142">
        <f>'Прил.№4'!F341</f>
        <v>29</v>
      </c>
    </row>
    <row r="162" spans="1:5" ht="12.75">
      <c r="A162" s="40" t="s">
        <v>482</v>
      </c>
      <c r="B162" s="40"/>
      <c r="C162" s="18"/>
      <c r="D162" s="14" t="s">
        <v>491</v>
      </c>
      <c r="E162" s="140">
        <f>E163+E171</f>
        <v>1445</v>
      </c>
    </row>
    <row r="163" spans="1:5" s="5" customFormat="1" ht="12.75">
      <c r="A163" s="40" t="s">
        <v>577</v>
      </c>
      <c r="B163" s="40"/>
      <c r="C163" s="18"/>
      <c r="D163" s="66" t="s">
        <v>578</v>
      </c>
      <c r="E163" s="140">
        <f aca="true" t="shared" si="3" ref="E163:E169">E164</f>
        <v>439</v>
      </c>
    </row>
    <row r="164" spans="1:5" ht="22.5">
      <c r="A164" s="10" t="s">
        <v>577</v>
      </c>
      <c r="B164" s="42" t="s">
        <v>266</v>
      </c>
      <c r="C164" s="10"/>
      <c r="D164" s="35" t="s">
        <v>656</v>
      </c>
      <c r="E164" s="142">
        <f t="shared" si="3"/>
        <v>439</v>
      </c>
    </row>
    <row r="165" spans="1:5" ht="12.75">
      <c r="A165" s="10" t="s">
        <v>577</v>
      </c>
      <c r="B165" s="42" t="s">
        <v>267</v>
      </c>
      <c r="C165" s="10"/>
      <c r="D165" s="47" t="s">
        <v>701</v>
      </c>
      <c r="E165" s="142">
        <f t="shared" si="3"/>
        <v>439</v>
      </c>
    </row>
    <row r="166" spans="1:5" ht="22.5">
      <c r="A166" s="10" t="s">
        <v>577</v>
      </c>
      <c r="B166" s="42" t="s">
        <v>271</v>
      </c>
      <c r="C166" s="10"/>
      <c r="D166" s="46" t="s">
        <v>191</v>
      </c>
      <c r="E166" s="142">
        <f t="shared" si="3"/>
        <v>439</v>
      </c>
    </row>
    <row r="167" spans="1:5" ht="33.75">
      <c r="A167" s="10" t="s">
        <v>577</v>
      </c>
      <c r="B167" s="42" t="s">
        <v>615</v>
      </c>
      <c r="C167" s="10"/>
      <c r="D167" s="34" t="s">
        <v>312</v>
      </c>
      <c r="E167" s="142">
        <f t="shared" si="3"/>
        <v>439</v>
      </c>
    </row>
    <row r="168" spans="1:5" ht="67.5">
      <c r="A168" s="10" t="s">
        <v>577</v>
      </c>
      <c r="B168" s="42" t="s">
        <v>616</v>
      </c>
      <c r="C168" s="10"/>
      <c r="D168" s="34" t="s">
        <v>617</v>
      </c>
      <c r="E168" s="142">
        <f t="shared" si="3"/>
        <v>439</v>
      </c>
    </row>
    <row r="169" spans="1:5" ht="22.5">
      <c r="A169" s="10" t="s">
        <v>577</v>
      </c>
      <c r="B169" s="42" t="s">
        <v>618</v>
      </c>
      <c r="C169" s="10"/>
      <c r="D169" s="34" t="s">
        <v>277</v>
      </c>
      <c r="E169" s="142">
        <f t="shared" si="3"/>
        <v>439</v>
      </c>
    </row>
    <row r="170" spans="1:5" ht="33.75">
      <c r="A170" s="10" t="s">
        <v>577</v>
      </c>
      <c r="B170" s="42" t="s">
        <v>618</v>
      </c>
      <c r="C170" s="10" t="s">
        <v>580</v>
      </c>
      <c r="D170" s="35" t="s">
        <v>581</v>
      </c>
      <c r="E170" s="142">
        <f>'Прил.№4'!F103</f>
        <v>439</v>
      </c>
    </row>
    <row r="171" spans="1:5" s="5" customFormat="1" ht="22.5">
      <c r="A171" s="40" t="s">
        <v>483</v>
      </c>
      <c r="B171" s="40"/>
      <c r="C171" s="18"/>
      <c r="D171" s="33" t="s">
        <v>552</v>
      </c>
      <c r="E171" s="140">
        <f>E172</f>
        <v>1006</v>
      </c>
    </row>
    <row r="172" spans="1:5" s="5" customFormat="1" ht="22.5">
      <c r="A172" s="10" t="s">
        <v>483</v>
      </c>
      <c r="B172" s="42" t="s">
        <v>313</v>
      </c>
      <c r="C172" s="10"/>
      <c r="D172" s="35" t="s">
        <v>435</v>
      </c>
      <c r="E172" s="142">
        <f>E173+E189+E179+E203</f>
        <v>1006</v>
      </c>
    </row>
    <row r="173" spans="1:5" s="5" customFormat="1" ht="22.5">
      <c r="A173" s="10" t="s">
        <v>483</v>
      </c>
      <c r="B173" s="42" t="s">
        <v>314</v>
      </c>
      <c r="C173" s="10"/>
      <c r="D173" s="47" t="s">
        <v>451</v>
      </c>
      <c r="E173" s="142">
        <f>E174</f>
        <v>62</v>
      </c>
    </row>
    <row r="174" spans="1:5" s="5" customFormat="1" ht="45">
      <c r="A174" s="10" t="s">
        <v>483</v>
      </c>
      <c r="B174" s="42" t="s">
        <v>315</v>
      </c>
      <c r="C174" s="19"/>
      <c r="D174" s="35" t="s">
        <v>82</v>
      </c>
      <c r="E174" s="142">
        <f>E175</f>
        <v>62</v>
      </c>
    </row>
    <row r="175" spans="1:5" s="5" customFormat="1" ht="12.75">
      <c r="A175" s="10" t="s">
        <v>483</v>
      </c>
      <c r="B175" s="42" t="s">
        <v>316</v>
      </c>
      <c r="C175" s="19"/>
      <c r="D175" s="34" t="s">
        <v>264</v>
      </c>
      <c r="E175" s="142">
        <f>E176</f>
        <v>62</v>
      </c>
    </row>
    <row r="176" spans="1:5" s="5" customFormat="1" ht="33.75">
      <c r="A176" s="10" t="s">
        <v>483</v>
      </c>
      <c r="B176" s="42" t="s">
        <v>317</v>
      </c>
      <c r="C176" s="19"/>
      <c r="D176" s="35" t="s">
        <v>83</v>
      </c>
      <c r="E176" s="142">
        <f>E177</f>
        <v>62</v>
      </c>
    </row>
    <row r="177" spans="1:5" s="5" customFormat="1" ht="12.75">
      <c r="A177" s="10" t="s">
        <v>483</v>
      </c>
      <c r="B177" s="42" t="s">
        <v>318</v>
      </c>
      <c r="C177" s="19"/>
      <c r="D177" s="35" t="s">
        <v>288</v>
      </c>
      <c r="E177" s="142">
        <f>E178</f>
        <v>62</v>
      </c>
    </row>
    <row r="178" spans="1:5" s="5" customFormat="1" ht="22.5">
      <c r="A178" s="10" t="s">
        <v>483</v>
      </c>
      <c r="B178" s="42" t="s">
        <v>318</v>
      </c>
      <c r="C178" s="10" t="s">
        <v>582</v>
      </c>
      <c r="D178" s="35" t="s">
        <v>583</v>
      </c>
      <c r="E178" s="142">
        <f>'Прил.№4'!F111</f>
        <v>62</v>
      </c>
    </row>
    <row r="179" spans="1:5" s="5" customFormat="1" ht="22.5">
      <c r="A179" s="10" t="s">
        <v>483</v>
      </c>
      <c r="B179" s="42" t="s">
        <v>130</v>
      </c>
      <c r="C179" s="19"/>
      <c r="D179" s="34" t="s">
        <v>89</v>
      </c>
      <c r="E179" s="142">
        <f>E180</f>
        <v>906</v>
      </c>
    </row>
    <row r="180" spans="1:5" s="5" customFormat="1" ht="12.75">
      <c r="A180" s="10" t="s">
        <v>483</v>
      </c>
      <c r="B180" s="42" t="s">
        <v>131</v>
      </c>
      <c r="C180" s="10"/>
      <c r="D180" s="34" t="s">
        <v>264</v>
      </c>
      <c r="E180" s="142">
        <f>E181+E185</f>
        <v>906</v>
      </c>
    </row>
    <row r="181" spans="1:5" s="5" customFormat="1" ht="12.75">
      <c r="A181" s="19" t="s">
        <v>483</v>
      </c>
      <c r="B181" s="42" t="s">
        <v>132</v>
      </c>
      <c r="C181" s="10"/>
      <c r="D181" s="34" t="s">
        <v>133</v>
      </c>
      <c r="E181" s="142">
        <f>E182</f>
        <v>900</v>
      </c>
    </row>
    <row r="182" spans="1:5" s="5" customFormat="1" ht="22.5">
      <c r="A182" s="19" t="s">
        <v>483</v>
      </c>
      <c r="B182" s="42" t="s">
        <v>134</v>
      </c>
      <c r="C182" s="10"/>
      <c r="D182" s="34" t="s">
        <v>127</v>
      </c>
      <c r="E182" s="142">
        <f>E183+E184</f>
        <v>900</v>
      </c>
    </row>
    <row r="183" spans="1:5" s="5" customFormat="1" ht="33.75">
      <c r="A183" s="19" t="s">
        <v>483</v>
      </c>
      <c r="B183" s="42" t="s">
        <v>134</v>
      </c>
      <c r="C183" s="10" t="s">
        <v>580</v>
      </c>
      <c r="D183" s="35" t="s">
        <v>581</v>
      </c>
      <c r="E183" s="142">
        <f>'Прил.№4'!F270</f>
        <v>692</v>
      </c>
    </row>
    <row r="184" spans="1:5" s="5" customFormat="1" ht="22.5">
      <c r="A184" s="19" t="s">
        <v>483</v>
      </c>
      <c r="B184" s="42" t="s">
        <v>134</v>
      </c>
      <c r="C184" s="10" t="s">
        <v>582</v>
      </c>
      <c r="D184" s="35" t="s">
        <v>583</v>
      </c>
      <c r="E184" s="142">
        <f>'Прил.№4'!F271</f>
        <v>208</v>
      </c>
    </row>
    <row r="185" spans="1:5" s="5" customFormat="1" ht="22.5">
      <c r="A185" s="19" t="s">
        <v>483</v>
      </c>
      <c r="B185" s="42" t="s">
        <v>136</v>
      </c>
      <c r="C185" s="10"/>
      <c r="D185" s="34" t="s">
        <v>137</v>
      </c>
      <c r="E185" s="142">
        <f>E186</f>
        <v>6</v>
      </c>
    </row>
    <row r="186" spans="1:5" s="5" customFormat="1" ht="21.75" customHeight="1">
      <c r="A186" s="19" t="s">
        <v>483</v>
      </c>
      <c r="B186" s="42" t="s">
        <v>138</v>
      </c>
      <c r="C186" s="10"/>
      <c r="D186" s="34" t="s">
        <v>127</v>
      </c>
      <c r="E186" s="142">
        <f>E187+E188</f>
        <v>6</v>
      </c>
    </row>
    <row r="187" spans="1:5" s="5" customFormat="1" ht="1.5" customHeight="1" hidden="1">
      <c r="A187" s="19" t="s">
        <v>483</v>
      </c>
      <c r="B187" s="42" t="s">
        <v>138</v>
      </c>
      <c r="C187" s="10" t="s">
        <v>580</v>
      </c>
      <c r="D187" s="35" t="s">
        <v>581</v>
      </c>
      <c r="E187" s="142">
        <f>'Прил.№4'!F274</f>
        <v>0</v>
      </c>
    </row>
    <row r="188" spans="1:5" s="5" customFormat="1" ht="22.5">
      <c r="A188" s="19" t="s">
        <v>483</v>
      </c>
      <c r="B188" s="42" t="s">
        <v>138</v>
      </c>
      <c r="C188" s="10" t="s">
        <v>582</v>
      </c>
      <c r="D188" s="35" t="s">
        <v>583</v>
      </c>
      <c r="E188" s="142">
        <f>'Прил.№4'!F275</f>
        <v>6</v>
      </c>
    </row>
    <row r="189" spans="1:5" s="5" customFormat="1" ht="22.5">
      <c r="A189" s="10" t="s">
        <v>483</v>
      </c>
      <c r="B189" s="42" t="s">
        <v>319</v>
      </c>
      <c r="C189" s="19"/>
      <c r="D189" s="47" t="s">
        <v>452</v>
      </c>
      <c r="E189" s="142">
        <f>E190+E198</f>
        <v>14</v>
      </c>
    </row>
    <row r="190" spans="1:5" s="5" customFormat="1" ht="33.75">
      <c r="A190" s="10" t="s">
        <v>483</v>
      </c>
      <c r="B190" s="42" t="s">
        <v>320</v>
      </c>
      <c r="C190" s="19"/>
      <c r="D190" s="35" t="s">
        <v>85</v>
      </c>
      <c r="E190" s="142">
        <f>E191</f>
        <v>8</v>
      </c>
    </row>
    <row r="191" spans="1:5" s="5" customFormat="1" ht="12.75">
      <c r="A191" s="10" t="s">
        <v>483</v>
      </c>
      <c r="B191" s="42" t="s">
        <v>325</v>
      </c>
      <c r="C191" s="19"/>
      <c r="D191" s="34" t="s">
        <v>264</v>
      </c>
      <c r="E191" s="142">
        <f>E192+E195</f>
        <v>8</v>
      </c>
    </row>
    <row r="192" spans="1:5" s="5" customFormat="1" ht="22.5">
      <c r="A192" s="10" t="s">
        <v>483</v>
      </c>
      <c r="B192" s="42" t="s">
        <v>207</v>
      </c>
      <c r="C192" s="19"/>
      <c r="D192" s="34" t="s">
        <v>208</v>
      </c>
      <c r="E192" s="142">
        <f>E193</f>
        <v>3</v>
      </c>
    </row>
    <row r="193" spans="1:5" s="5" customFormat="1" ht="12.75">
      <c r="A193" s="10" t="s">
        <v>483</v>
      </c>
      <c r="B193" s="42" t="s">
        <v>209</v>
      </c>
      <c r="C193" s="19"/>
      <c r="D193" s="35" t="s">
        <v>288</v>
      </c>
      <c r="E193" s="142">
        <f>E194</f>
        <v>3</v>
      </c>
    </row>
    <row r="194" spans="1:5" s="5" customFormat="1" ht="22.5">
      <c r="A194" s="10" t="s">
        <v>483</v>
      </c>
      <c r="B194" s="42" t="s">
        <v>209</v>
      </c>
      <c r="C194" s="10" t="s">
        <v>582</v>
      </c>
      <c r="D194" s="35" t="s">
        <v>583</v>
      </c>
      <c r="E194" s="142">
        <f>'Прил.№4'!F117</f>
        <v>3</v>
      </c>
    </row>
    <row r="195" spans="1:5" s="5" customFormat="1" ht="12.75">
      <c r="A195" s="10" t="s">
        <v>483</v>
      </c>
      <c r="B195" s="42" t="s">
        <v>326</v>
      </c>
      <c r="C195" s="10"/>
      <c r="D195" s="35" t="s">
        <v>86</v>
      </c>
      <c r="E195" s="142">
        <f>E196</f>
        <v>5</v>
      </c>
    </row>
    <row r="196" spans="1:5" s="5" customFormat="1" ht="12.75">
      <c r="A196" s="10" t="s">
        <v>483</v>
      </c>
      <c r="B196" s="42" t="s">
        <v>327</v>
      </c>
      <c r="C196" s="10"/>
      <c r="D196" s="35" t="s">
        <v>288</v>
      </c>
      <c r="E196" s="142">
        <f>E197</f>
        <v>5</v>
      </c>
    </row>
    <row r="197" spans="1:5" s="5" customFormat="1" ht="22.5">
      <c r="A197" s="10" t="s">
        <v>483</v>
      </c>
      <c r="B197" s="42" t="s">
        <v>327</v>
      </c>
      <c r="C197" s="10" t="s">
        <v>582</v>
      </c>
      <c r="D197" s="35" t="s">
        <v>583</v>
      </c>
      <c r="E197" s="142">
        <f>'Прил.№4'!F120</f>
        <v>5</v>
      </c>
    </row>
    <row r="198" spans="1:5" s="5" customFormat="1" ht="22.5">
      <c r="A198" s="10" t="s">
        <v>483</v>
      </c>
      <c r="B198" s="42" t="s">
        <v>210</v>
      </c>
      <c r="C198" s="10"/>
      <c r="D198" s="35" t="s">
        <v>211</v>
      </c>
      <c r="E198" s="142">
        <f>E199</f>
        <v>6</v>
      </c>
    </row>
    <row r="199" spans="1:5" s="5" customFormat="1" ht="12.75">
      <c r="A199" s="10" t="s">
        <v>483</v>
      </c>
      <c r="B199" s="42" t="s">
        <v>212</v>
      </c>
      <c r="C199" s="10"/>
      <c r="D199" s="34" t="s">
        <v>264</v>
      </c>
      <c r="E199" s="142">
        <f>E200</f>
        <v>6</v>
      </c>
    </row>
    <row r="200" spans="1:5" s="5" customFormat="1" ht="45">
      <c r="A200" s="10" t="s">
        <v>483</v>
      </c>
      <c r="B200" s="42" t="s">
        <v>213</v>
      </c>
      <c r="C200" s="10"/>
      <c r="D200" s="35" t="s">
        <v>215</v>
      </c>
      <c r="E200" s="142">
        <f>E201</f>
        <v>6</v>
      </c>
    </row>
    <row r="201" spans="1:5" s="5" customFormat="1" ht="12.75">
      <c r="A201" s="10" t="s">
        <v>483</v>
      </c>
      <c r="B201" s="42" t="s">
        <v>214</v>
      </c>
      <c r="C201" s="10"/>
      <c r="D201" s="35" t="s">
        <v>288</v>
      </c>
      <c r="E201" s="142">
        <f>E202</f>
        <v>6</v>
      </c>
    </row>
    <row r="202" spans="1:5" s="5" customFormat="1" ht="22.5">
      <c r="A202" s="10" t="s">
        <v>483</v>
      </c>
      <c r="B202" s="42" t="s">
        <v>214</v>
      </c>
      <c r="C202" s="10" t="s">
        <v>582</v>
      </c>
      <c r="D202" s="35" t="s">
        <v>583</v>
      </c>
      <c r="E202" s="142">
        <f>'Прил.№4'!F125</f>
        <v>6</v>
      </c>
    </row>
    <row r="203" spans="1:5" s="5" customFormat="1" ht="33.75">
      <c r="A203" s="10" t="s">
        <v>483</v>
      </c>
      <c r="B203" s="42" t="s">
        <v>328</v>
      </c>
      <c r="C203" s="10"/>
      <c r="D203" s="35" t="s">
        <v>453</v>
      </c>
      <c r="E203" s="142">
        <f>E204</f>
        <v>24</v>
      </c>
    </row>
    <row r="204" spans="1:5" s="5" customFormat="1" ht="22.5">
      <c r="A204" s="19" t="s">
        <v>483</v>
      </c>
      <c r="B204" s="42" t="s">
        <v>329</v>
      </c>
      <c r="C204" s="10"/>
      <c r="D204" s="35" t="s">
        <v>87</v>
      </c>
      <c r="E204" s="142">
        <f>E206</f>
        <v>24</v>
      </c>
    </row>
    <row r="205" spans="1:5" s="5" customFormat="1" ht="12.75">
      <c r="A205" s="19" t="s">
        <v>483</v>
      </c>
      <c r="B205" s="42" t="s">
        <v>330</v>
      </c>
      <c r="C205" s="10"/>
      <c r="D205" s="34" t="s">
        <v>264</v>
      </c>
      <c r="E205" s="142">
        <f>E206</f>
        <v>24</v>
      </c>
    </row>
    <row r="206" spans="1:5" s="5" customFormat="1" ht="22.5">
      <c r="A206" s="19" t="s">
        <v>483</v>
      </c>
      <c r="B206" s="42" t="s">
        <v>331</v>
      </c>
      <c r="C206" s="10"/>
      <c r="D206" s="35" t="s">
        <v>88</v>
      </c>
      <c r="E206" s="142">
        <f>E207</f>
        <v>24</v>
      </c>
    </row>
    <row r="207" spans="1:5" s="5" customFormat="1" ht="12.75">
      <c r="A207" s="19" t="s">
        <v>483</v>
      </c>
      <c r="B207" s="42" t="s">
        <v>332</v>
      </c>
      <c r="C207" s="10"/>
      <c r="D207" s="35" t="s">
        <v>288</v>
      </c>
      <c r="E207" s="142">
        <f>E208</f>
        <v>24</v>
      </c>
    </row>
    <row r="208" spans="1:5" s="5" customFormat="1" ht="22.5">
      <c r="A208" s="19" t="s">
        <v>483</v>
      </c>
      <c r="B208" s="42" t="s">
        <v>332</v>
      </c>
      <c r="C208" s="10" t="s">
        <v>582</v>
      </c>
      <c r="D208" s="35" t="s">
        <v>583</v>
      </c>
      <c r="E208" s="142">
        <f>'Прил.№4'!F131</f>
        <v>24</v>
      </c>
    </row>
    <row r="209" spans="1:5" ht="12.75">
      <c r="A209" s="40" t="s">
        <v>484</v>
      </c>
      <c r="B209" s="40"/>
      <c r="C209" s="18"/>
      <c r="D209" s="60" t="s">
        <v>500</v>
      </c>
      <c r="E209" s="140">
        <f>E218+E226+E238+E250+E210</f>
        <v>19419.4</v>
      </c>
    </row>
    <row r="210" spans="1:5" ht="12.75">
      <c r="A210" s="40" t="s">
        <v>584</v>
      </c>
      <c r="B210" s="40"/>
      <c r="C210" s="18"/>
      <c r="D210" s="33" t="s">
        <v>643</v>
      </c>
      <c r="E210" s="140">
        <f aca="true" t="shared" si="4" ref="E210:E216">E211</f>
        <v>125</v>
      </c>
    </row>
    <row r="211" spans="1:5" ht="22.5">
      <c r="A211" s="10" t="s">
        <v>584</v>
      </c>
      <c r="B211" s="124">
        <v>1200000000</v>
      </c>
      <c r="C211" s="10"/>
      <c r="D211" s="37" t="s">
        <v>470</v>
      </c>
      <c r="E211" s="142">
        <f t="shared" si="4"/>
        <v>125</v>
      </c>
    </row>
    <row r="212" spans="1:5" ht="12.75">
      <c r="A212" s="10" t="s">
        <v>584</v>
      </c>
      <c r="B212" s="124">
        <v>1250000000</v>
      </c>
      <c r="C212" s="10"/>
      <c r="D212" s="49" t="s">
        <v>5</v>
      </c>
      <c r="E212" s="142">
        <f t="shared" si="4"/>
        <v>125</v>
      </c>
    </row>
    <row r="213" spans="1:5" ht="22.5">
      <c r="A213" s="10" t="s">
        <v>584</v>
      </c>
      <c r="B213" s="124">
        <v>1250200000</v>
      </c>
      <c r="C213" s="10"/>
      <c r="D213" s="37" t="s">
        <v>545</v>
      </c>
      <c r="E213" s="142">
        <f t="shared" si="4"/>
        <v>125</v>
      </c>
    </row>
    <row r="214" spans="1:5" ht="12.75">
      <c r="A214" s="10" t="s">
        <v>584</v>
      </c>
      <c r="B214" s="124">
        <v>1250220000</v>
      </c>
      <c r="C214" s="10"/>
      <c r="D214" s="34" t="s">
        <v>264</v>
      </c>
      <c r="E214" s="142">
        <f t="shared" si="4"/>
        <v>125</v>
      </c>
    </row>
    <row r="215" spans="1:5" ht="12.75">
      <c r="A215" s="10" t="s">
        <v>584</v>
      </c>
      <c r="B215" s="124">
        <v>1250220010</v>
      </c>
      <c r="C215" s="10"/>
      <c r="D215" s="37" t="s">
        <v>239</v>
      </c>
      <c r="E215" s="142">
        <f t="shared" si="4"/>
        <v>125</v>
      </c>
    </row>
    <row r="216" spans="1:5" ht="12.75">
      <c r="A216" s="10" t="s">
        <v>584</v>
      </c>
      <c r="B216" s="124" t="s">
        <v>149</v>
      </c>
      <c r="C216" s="10"/>
      <c r="D216" s="37" t="s">
        <v>72</v>
      </c>
      <c r="E216" s="142">
        <f t="shared" si="4"/>
        <v>125</v>
      </c>
    </row>
    <row r="217" spans="1:5" ht="22.5">
      <c r="A217" s="10" t="s">
        <v>584</v>
      </c>
      <c r="B217" s="124" t="s">
        <v>149</v>
      </c>
      <c r="C217" s="10" t="s">
        <v>648</v>
      </c>
      <c r="D217" s="35" t="s">
        <v>399</v>
      </c>
      <c r="E217" s="142">
        <f>'Прил.№4'!F509</f>
        <v>125</v>
      </c>
    </row>
    <row r="218" spans="1:5" s="5" customFormat="1" ht="12.75">
      <c r="A218" s="40" t="s">
        <v>485</v>
      </c>
      <c r="B218" s="40"/>
      <c r="C218" s="18"/>
      <c r="D218" s="14" t="s">
        <v>501</v>
      </c>
      <c r="E218" s="140">
        <f aca="true" t="shared" si="5" ref="E218:E224">E219</f>
        <v>171.9</v>
      </c>
    </row>
    <row r="219" spans="1:5" ht="12.75">
      <c r="A219" s="43" t="s">
        <v>485</v>
      </c>
      <c r="B219" s="43" t="s">
        <v>359</v>
      </c>
      <c r="C219" s="19"/>
      <c r="D219" s="34" t="s">
        <v>657</v>
      </c>
      <c r="E219" s="142">
        <f t="shared" si="5"/>
        <v>171.9</v>
      </c>
    </row>
    <row r="220" spans="1:5" ht="39" customHeight="1">
      <c r="A220" s="42" t="s">
        <v>485</v>
      </c>
      <c r="B220" s="42" t="s">
        <v>619</v>
      </c>
      <c r="C220" s="10"/>
      <c r="D220" s="47" t="s">
        <v>436</v>
      </c>
      <c r="E220" s="142">
        <f t="shared" si="5"/>
        <v>171.9</v>
      </c>
    </row>
    <row r="221" spans="1:5" ht="22.5">
      <c r="A221" s="43" t="s">
        <v>485</v>
      </c>
      <c r="B221" s="42" t="s">
        <v>620</v>
      </c>
      <c r="C221" s="10"/>
      <c r="D221" s="35" t="s">
        <v>621</v>
      </c>
      <c r="E221" s="142">
        <f t="shared" si="5"/>
        <v>171.9</v>
      </c>
    </row>
    <row r="222" spans="1:5" ht="22.5">
      <c r="A222" s="43" t="s">
        <v>485</v>
      </c>
      <c r="B222" s="42" t="s">
        <v>622</v>
      </c>
      <c r="C222" s="10"/>
      <c r="D222" s="35" t="s">
        <v>276</v>
      </c>
      <c r="E222" s="142">
        <f t="shared" si="5"/>
        <v>171.9</v>
      </c>
    </row>
    <row r="223" spans="1:5" ht="56.25">
      <c r="A223" s="43" t="s">
        <v>485</v>
      </c>
      <c r="B223" s="42" t="s">
        <v>623</v>
      </c>
      <c r="C223" s="10"/>
      <c r="D223" s="35" t="s">
        <v>624</v>
      </c>
      <c r="E223" s="142">
        <f t="shared" si="5"/>
        <v>171.9</v>
      </c>
    </row>
    <row r="224" spans="1:5" ht="22.5">
      <c r="A224" s="43" t="s">
        <v>485</v>
      </c>
      <c r="B224" s="42" t="s">
        <v>625</v>
      </c>
      <c r="C224" s="10"/>
      <c r="D224" s="35" t="s">
        <v>277</v>
      </c>
      <c r="E224" s="142">
        <f t="shared" si="5"/>
        <v>171.9</v>
      </c>
    </row>
    <row r="225" spans="1:5" ht="22.5">
      <c r="A225" s="42" t="s">
        <v>485</v>
      </c>
      <c r="B225" s="42" t="s">
        <v>625</v>
      </c>
      <c r="C225" s="10" t="s">
        <v>582</v>
      </c>
      <c r="D225" s="35" t="s">
        <v>583</v>
      </c>
      <c r="E225" s="142">
        <f>'Прил.№4'!F284</f>
        <v>171.9</v>
      </c>
    </row>
    <row r="226" spans="1:5" ht="12.75">
      <c r="A226" s="40" t="s">
        <v>486</v>
      </c>
      <c r="B226" s="40"/>
      <c r="C226" s="18"/>
      <c r="D226" s="14" t="s">
        <v>502</v>
      </c>
      <c r="E226" s="140">
        <f>E227</f>
        <v>1100</v>
      </c>
    </row>
    <row r="227" spans="1:5" ht="22.5">
      <c r="A227" s="10" t="s">
        <v>486</v>
      </c>
      <c r="B227" s="42" t="s">
        <v>333</v>
      </c>
      <c r="C227" s="10"/>
      <c r="D227" s="34" t="s">
        <v>434</v>
      </c>
      <c r="E227" s="142">
        <f>E228</f>
        <v>1100</v>
      </c>
    </row>
    <row r="228" spans="1:5" ht="22.5">
      <c r="A228" s="10" t="s">
        <v>486</v>
      </c>
      <c r="B228" s="42" t="s">
        <v>334</v>
      </c>
      <c r="C228" s="10"/>
      <c r="D228" s="46" t="s">
        <v>444</v>
      </c>
      <c r="E228" s="142">
        <f>E229</f>
        <v>1100</v>
      </c>
    </row>
    <row r="229" spans="1:5" ht="12.75">
      <c r="A229" s="10" t="s">
        <v>486</v>
      </c>
      <c r="B229" s="42" t="s">
        <v>335</v>
      </c>
      <c r="C229" s="10"/>
      <c r="D229" s="35" t="s">
        <v>193</v>
      </c>
      <c r="E229" s="142">
        <f>E230+E234</f>
        <v>1100</v>
      </c>
    </row>
    <row r="230" spans="1:5" ht="33.75">
      <c r="A230" s="10" t="s">
        <v>486</v>
      </c>
      <c r="B230" s="42" t="s">
        <v>336</v>
      </c>
      <c r="C230" s="10"/>
      <c r="D230" s="35" t="s">
        <v>337</v>
      </c>
      <c r="E230" s="142">
        <f>E231</f>
        <v>850</v>
      </c>
    </row>
    <row r="231" spans="1:5" ht="45">
      <c r="A231" s="10" t="s">
        <v>486</v>
      </c>
      <c r="B231" s="42" t="s">
        <v>295</v>
      </c>
      <c r="C231" s="10"/>
      <c r="D231" s="35" t="s">
        <v>445</v>
      </c>
      <c r="E231" s="142">
        <f>E232</f>
        <v>850</v>
      </c>
    </row>
    <row r="232" spans="1:5" ht="22.5">
      <c r="A232" s="10" t="s">
        <v>486</v>
      </c>
      <c r="B232" s="42" t="s">
        <v>296</v>
      </c>
      <c r="C232" s="10"/>
      <c r="D232" s="35" t="s">
        <v>253</v>
      </c>
      <c r="E232" s="142">
        <f>E233</f>
        <v>850</v>
      </c>
    </row>
    <row r="233" spans="1:5" ht="12.75">
      <c r="A233" s="10" t="s">
        <v>486</v>
      </c>
      <c r="B233" s="42" t="s">
        <v>296</v>
      </c>
      <c r="C233" s="10" t="s">
        <v>646</v>
      </c>
      <c r="D233" s="34" t="s">
        <v>647</v>
      </c>
      <c r="E233" s="142">
        <f>'Прил.№4'!F140</f>
        <v>850</v>
      </c>
    </row>
    <row r="234" spans="1:5" ht="12.75">
      <c r="A234" s="10" t="s">
        <v>486</v>
      </c>
      <c r="B234" s="42" t="s">
        <v>338</v>
      </c>
      <c r="C234" s="10"/>
      <c r="D234" s="34" t="s">
        <v>264</v>
      </c>
      <c r="E234" s="142">
        <f>E235</f>
        <v>250</v>
      </c>
    </row>
    <row r="235" spans="1:5" ht="45">
      <c r="A235" s="10" t="s">
        <v>486</v>
      </c>
      <c r="B235" s="42" t="s">
        <v>339</v>
      </c>
      <c r="C235" s="10"/>
      <c r="D235" s="35" t="s">
        <v>340</v>
      </c>
      <c r="E235" s="142">
        <f>E236</f>
        <v>250</v>
      </c>
    </row>
    <row r="236" spans="1:5" ht="22.5">
      <c r="A236" s="10" t="s">
        <v>486</v>
      </c>
      <c r="B236" s="42" t="s">
        <v>341</v>
      </c>
      <c r="C236" s="10"/>
      <c r="D236" s="35" t="s">
        <v>253</v>
      </c>
      <c r="E236" s="142">
        <f>E237</f>
        <v>250</v>
      </c>
    </row>
    <row r="237" spans="1:5" ht="12.75">
      <c r="A237" s="10" t="s">
        <v>486</v>
      </c>
      <c r="B237" s="42" t="s">
        <v>341</v>
      </c>
      <c r="C237" s="10" t="s">
        <v>646</v>
      </c>
      <c r="D237" s="34" t="s">
        <v>647</v>
      </c>
      <c r="E237" s="142">
        <f>'Прил.№4'!F144</f>
        <v>250</v>
      </c>
    </row>
    <row r="238" spans="1:5" s="9" customFormat="1" ht="12.75">
      <c r="A238" s="40" t="s">
        <v>562</v>
      </c>
      <c r="B238" s="40"/>
      <c r="C238" s="18"/>
      <c r="D238" s="65" t="s">
        <v>563</v>
      </c>
      <c r="E238" s="140">
        <f>E239</f>
        <v>17922.5</v>
      </c>
    </row>
    <row r="239" spans="1:5" ht="22.5">
      <c r="A239" s="10" t="s">
        <v>562</v>
      </c>
      <c r="B239" s="42" t="s">
        <v>333</v>
      </c>
      <c r="C239" s="10"/>
      <c r="D239" s="34" t="s">
        <v>434</v>
      </c>
      <c r="E239" s="142">
        <f>E240</f>
        <v>17922.5</v>
      </c>
    </row>
    <row r="240" spans="1:5" ht="33.75">
      <c r="A240" s="10" t="s">
        <v>562</v>
      </c>
      <c r="B240" s="42" t="s">
        <v>342</v>
      </c>
      <c r="C240" s="10"/>
      <c r="D240" s="46" t="s">
        <v>446</v>
      </c>
      <c r="E240" s="142">
        <f>E241</f>
        <v>17922.5</v>
      </c>
    </row>
    <row r="241" spans="1:5" ht="12.75">
      <c r="A241" s="10" t="s">
        <v>562</v>
      </c>
      <c r="B241" s="42" t="s">
        <v>343</v>
      </c>
      <c r="C241" s="10"/>
      <c r="D241" s="34" t="s">
        <v>192</v>
      </c>
      <c r="E241" s="142">
        <f>E242+E246</f>
        <v>17922.5</v>
      </c>
    </row>
    <row r="242" spans="1:5" ht="12.75">
      <c r="A242" s="10" t="s">
        <v>562</v>
      </c>
      <c r="B242" s="42" t="s">
        <v>344</v>
      </c>
      <c r="C242" s="10"/>
      <c r="D242" s="34" t="s">
        <v>264</v>
      </c>
      <c r="E242" s="142">
        <f>E243</f>
        <v>6116.4</v>
      </c>
    </row>
    <row r="243" spans="1:5" ht="22.5">
      <c r="A243" s="10" t="s">
        <v>562</v>
      </c>
      <c r="B243" s="42" t="s">
        <v>345</v>
      </c>
      <c r="C243" s="10"/>
      <c r="D243" s="34" t="s">
        <v>448</v>
      </c>
      <c r="E243" s="142">
        <f>E244</f>
        <v>6116.4</v>
      </c>
    </row>
    <row r="244" spans="1:5" ht="12.75">
      <c r="A244" s="10" t="s">
        <v>562</v>
      </c>
      <c r="B244" s="42" t="s">
        <v>346</v>
      </c>
      <c r="C244" s="10"/>
      <c r="D244" s="35" t="s">
        <v>288</v>
      </c>
      <c r="E244" s="145">
        <f>E245</f>
        <v>6116.4</v>
      </c>
    </row>
    <row r="245" spans="1:5" ht="22.5">
      <c r="A245" s="10" t="s">
        <v>562</v>
      </c>
      <c r="B245" s="42" t="s">
        <v>346</v>
      </c>
      <c r="C245" s="10" t="s">
        <v>582</v>
      </c>
      <c r="D245" s="35" t="s">
        <v>583</v>
      </c>
      <c r="E245" s="145">
        <f>'Прил.№4'!F152</f>
        <v>6116.4</v>
      </c>
    </row>
    <row r="246" spans="1:5" ht="22.5">
      <c r="A246" s="10" t="s">
        <v>562</v>
      </c>
      <c r="B246" s="42" t="s">
        <v>347</v>
      </c>
      <c r="C246" s="10"/>
      <c r="D246" s="34" t="s">
        <v>276</v>
      </c>
      <c r="E246" s="145">
        <f>E247</f>
        <v>11806.1</v>
      </c>
    </row>
    <row r="247" spans="1:5" ht="22.5">
      <c r="A247" s="10" t="s">
        <v>562</v>
      </c>
      <c r="B247" s="42" t="s">
        <v>626</v>
      </c>
      <c r="C247" s="10"/>
      <c r="D247" s="34" t="s">
        <v>628</v>
      </c>
      <c r="E247" s="145">
        <f>E248</f>
        <v>11806.1</v>
      </c>
    </row>
    <row r="248" spans="1:5" ht="22.5">
      <c r="A248" s="10" t="s">
        <v>562</v>
      </c>
      <c r="B248" s="42" t="s">
        <v>627</v>
      </c>
      <c r="C248" s="10"/>
      <c r="D248" s="34" t="s">
        <v>277</v>
      </c>
      <c r="E248" s="145">
        <f>E249</f>
        <v>11806.1</v>
      </c>
    </row>
    <row r="249" spans="1:5" ht="22.5">
      <c r="A249" s="10" t="s">
        <v>562</v>
      </c>
      <c r="B249" s="42" t="s">
        <v>627</v>
      </c>
      <c r="C249" s="10" t="s">
        <v>582</v>
      </c>
      <c r="D249" s="35" t="s">
        <v>583</v>
      </c>
      <c r="E249" s="145">
        <f>'Прил.№4'!F156</f>
        <v>11806.1</v>
      </c>
    </row>
    <row r="250" spans="1:5" ht="12.75">
      <c r="A250" s="40" t="s">
        <v>547</v>
      </c>
      <c r="B250" s="40"/>
      <c r="C250" s="18"/>
      <c r="D250" s="14" t="s">
        <v>503</v>
      </c>
      <c r="E250" s="140">
        <f>E251+E263</f>
        <v>100</v>
      </c>
    </row>
    <row r="251" spans="1:5" s="5" customFormat="1" ht="12.75">
      <c r="A251" s="10" t="s">
        <v>547</v>
      </c>
      <c r="B251" s="42" t="s">
        <v>139</v>
      </c>
      <c r="C251" s="10"/>
      <c r="D251" s="48" t="s">
        <v>433</v>
      </c>
      <c r="E251" s="142">
        <f>E252</f>
        <v>70</v>
      </c>
    </row>
    <row r="252" spans="1:5" ht="12.75">
      <c r="A252" s="10" t="s">
        <v>547</v>
      </c>
      <c r="B252" s="42" t="s">
        <v>140</v>
      </c>
      <c r="C252" s="10"/>
      <c r="D252" s="49" t="s">
        <v>2</v>
      </c>
      <c r="E252" s="143">
        <f>E253+E258</f>
        <v>70</v>
      </c>
    </row>
    <row r="253" spans="1:5" ht="22.5">
      <c r="A253" s="10" t="s">
        <v>547</v>
      </c>
      <c r="B253" s="42" t="s">
        <v>141</v>
      </c>
      <c r="C253" s="10"/>
      <c r="D253" s="35" t="s">
        <v>223</v>
      </c>
      <c r="E253" s="143">
        <f>E254</f>
        <v>30</v>
      </c>
    </row>
    <row r="254" spans="1:5" ht="12.75">
      <c r="A254" s="10" t="s">
        <v>547</v>
      </c>
      <c r="B254" s="42" t="s">
        <v>142</v>
      </c>
      <c r="C254" s="10"/>
      <c r="D254" s="34" t="s">
        <v>264</v>
      </c>
      <c r="E254" s="143">
        <f>E255</f>
        <v>30</v>
      </c>
    </row>
    <row r="255" spans="1:5" ht="22.5">
      <c r="A255" s="10" t="s">
        <v>547</v>
      </c>
      <c r="B255" s="42" t="s">
        <v>143</v>
      </c>
      <c r="C255" s="10"/>
      <c r="D255" s="35" t="s">
        <v>409</v>
      </c>
      <c r="E255" s="143">
        <f>E256</f>
        <v>30</v>
      </c>
    </row>
    <row r="256" spans="1:5" ht="12.75">
      <c r="A256" s="10" t="s">
        <v>547</v>
      </c>
      <c r="B256" s="42" t="s">
        <v>144</v>
      </c>
      <c r="C256" s="10"/>
      <c r="D256" s="35" t="s">
        <v>145</v>
      </c>
      <c r="E256" s="143">
        <f>E257</f>
        <v>30</v>
      </c>
    </row>
    <row r="257" spans="1:5" ht="22.5">
      <c r="A257" s="10" t="s">
        <v>547</v>
      </c>
      <c r="B257" s="42" t="s">
        <v>144</v>
      </c>
      <c r="C257" s="10" t="s">
        <v>582</v>
      </c>
      <c r="D257" s="35" t="s">
        <v>583</v>
      </c>
      <c r="E257" s="143">
        <f>'Прил.№4'!F292</f>
        <v>30</v>
      </c>
    </row>
    <row r="258" spans="1:5" ht="12.75">
      <c r="A258" s="10" t="s">
        <v>547</v>
      </c>
      <c r="B258" s="42" t="s">
        <v>146</v>
      </c>
      <c r="C258" s="10"/>
      <c r="D258" s="35" t="s">
        <v>224</v>
      </c>
      <c r="E258" s="143">
        <f>E259</f>
        <v>40</v>
      </c>
    </row>
    <row r="259" spans="1:5" ht="12.75">
      <c r="A259" s="10" t="s">
        <v>547</v>
      </c>
      <c r="B259" s="42" t="s">
        <v>147</v>
      </c>
      <c r="C259" s="10"/>
      <c r="D259" s="34" t="s">
        <v>264</v>
      </c>
      <c r="E259" s="142">
        <f>E260</f>
        <v>40</v>
      </c>
    </row>
    <row r="260" spans="1:5" ht="22.5">
      <c r="A260" s="10" t="s">
        <v>547</v>
      </c>
      <c r="B260" s="42" t="s">
        <v>148</v>
      </c>
      <c r="C260" s="10"/>
      <c r="D260" s="35" t="s">
        <v>84</v>
      </c>
      <c r="E260" s="142">
        <f>E261</f>
        <v>40</v>
      </c>
    </row>
    <row r="261" spans="1:5" ht="12.75">
      <c r="A261" s="10" t="s">
        <v>547</v>
      </c>
      <c r="B261" s="42" t="s">
        <v>150</v>
      </c>
      <c r="C261" s="10"/>
      <c r="D261" s="35" t="s">
        <v>145</v>
      </c>
      <c r="E261" s="142">
        <f>E262</f>
        <v>40</v>
      </c>
    </row>
    <row r="262" spans="1:5" ht="22.5">
      <c r="A262" s="10" t="s">
        <v>547</v>
      </c>
      <c r="B262" s="42" t="s">
        <v>150</v>
      </c>
      <c r="C262" s="10" t="s">
        <v>582</v>
      </c>
      <c r="D262" s="35" t="s">
        <v>583</v>
      </c>
      <c r="E262" s="142">
        <f>'Прил.№4'!F297</f>
        <v>40</v>
      </c>
    </row>
    <row r="263" spans="1:5" ht="12.75">
      <c r="A263" s="10" t="s">
        <v>547</v>
      </c>
      <c r="B263" s="42" t="s">
        <v>366</v>
      </c>
      <c r="C263" s="10"/>
      <c r="D263" s="35" t="s">
        <v>186</v>
      </c>
      <c r="E263" s="142">
        <f>E264</f>
        <v>30</v>
      </c>
    </row>
    <row r="264" spans="1:5" ht="12.75">
      <c r="A264" s="10" t="s">
        <v>547</v>
      </c>
      <c r="B264" s="43" t="s">
        <v>172</v>
      </c>
      <c r="C264" s="19"/>
      <c r="D264" s="34" t="s">
        <v>697</v>
      </c>
      <c r="E264" s="142">
        <f>E265+E273</f>
        <v>30</v>
      </c>
    </row>
    <row r="265" spans="1:5" ht="22.5">
      <c r="A265" s="10" t="s">
        <v>547</v>
      </c>
      <c r="B265" s="43" t="s">
        <v>173</v>
      </c>
      <c r="C265" s="19"/>
      <c r="D265" s="35" t="s">
        <v>187</v>
      </c>
      <c r="E265" s="142">
        <f>E266</f>
        <v>20</v>
      </c>
    </row>
    <row r="266" spans="1:5" ht="12.75">
      <c r="A266" s="10" t="s">
        <v>547</v>
      </c>
      <c r="B266" s="43" t="s">
        <v>174</v>
      </c>
      <c r="C266" s="19"/>
      <c r="D266" s="34" t="s">
        <v>264</v>
      </c>
      <c r="E266" s="142">
        <f>E267+E270</f>
        <v>20</v>
      </c>
    </row>
    <row r="267" spans="1:5" ht="12.75">
      <c r="A267" s="10" t="s">
        <v>547</v>
      </c>
      <c r="B267" s="43" t="s">
        <v>175</v>
      </c>
      <c r="C267" s="19"/>
      <c r="D267" s="35" t="s">
        <v>188</v>
      </c>
      <c r="E267" s="142">
        <f>E268</f>
        <v>10</v>
      </c>
    </row>
    <row r="268" spans="1:5" ht="12.75">
      <c r="A268" s="10" t="s">
        <v>547</v>
      </c>
      <c r="B268" s="43" t="s">
        <v>176</v>
      </c>
      <c r="C268" s="19"/>
      <c r="D268" s="35" t="s">
        <v>145</v>
      </c>
      <c r="E268" s="142">
        <f>E269</f>
        <v>10</v>
      </c>
    </row>
    <row r="269" spans="1:5" ht="22.5">
      <c r="A269" s="10" t="s">
        <v>547</v>
      </c>
      <c r="B269" s="43" t="s">
        <v>176</v>
      </c>
      <c r="C269" s="10" t="s">
        <v>582</v>
      </c>
      <c r="D269" s="35" t="s">
        <v>583</v>
      </c>
      <c r="E269" s="142">
        <f>'Прил.№4'!F351</f>
        <v>10</v>
      </c>
    </row>
    <row r="270" spans="1:5" ht="22.5">
      <c r="A270" s="10" t="s">
        <v>547</v>
      </c>
      <c r="B270" s="43" t="s">
        <v>177</v>
      </c>
      <c r="C270" s="19"/>
      <c r="D270" s="35" t="s">
        <v>189</v>
      </c>
      <c r="E270" s="142">
        <f>E271</f>
        <v>10</v>
      </c>
    </row>
    <row r="271" spans="1:5" ht="12.75">
      <c r="A271" s="10" t="s">
        <v>547</v>
      </c>
      <c r="B271" s="43" t="s">
        <v>178</v>
      </c>
      <c r="C271" s="19"/>
      <c r="D271" s="35" t="s">
        <v>145</v>
      </c>
      <c r="E271" s="142">
        <f>E272</f>
        <v>10</v>
      </c>
    </row>
    <row r="272" spans="1:5" ht="22.5">
      <c r="A272" s="10" t="s">
        <v>547</v>
      </c>
      <c r="B272" s="43" t="s">
        <v>178</v>
      </c>
      <c r="C272" s="10" t="s">
        <v>582</v>
      </c>
      <c r="D272" s="35" t="s">
        <v>583</v>
      </c>
      <c r="E272" s="142">
        <f>'Прил.№4'!F354</f>
        <v>10</v>
      </c>
    </row>
    <row r="273" spans="1:5" ht="12.75">
      <c r="A273" s="10" t="s">
        <v>547</v>
      </c>
      <c r="B273" s="43" t="s">
        <v>92</v>
      </c>
      <c r="C273" s="19"/>
      <c r="D273" s="35" t="s">
        <v>190</v>
      </c>
      <c r="E273" s="142">
        <f>E274</f>
        <v>10</v>
      </c>
    </row>
    <row r="274" spans="1:5" ht="12.75">
      <c r="A274" s="10" t="s">
        <v>547</v>
      </c>
      <c r="B274" s="43" t="s">
        <v>94</v>
      </c>
      <c r="C274" s="19"/>
      <c r="D274" s="34" t="s">
        <v>264</v>
      </c>
      <c r="E274" s="142">
        <f>E275</f>
        <v>10</v>
      </c>
    </row>
    <row r="275" spans="1:5" ht="12.75">
      <c r="A275" s="10" t="s">
        <v>547</v>
      </c>
      <c r="B275" s="43" t="s">
        <v>93</v>
      </c>
      <c r="C275" s="19"/>
      <c r="D275" s="35" t="s">
        <v>229</v>
      </c>
      <c r="E275" s="142">
        <f>E276</f>
        <v>10</v>
      </c>
    </row>
    <row r="276" spans="1:5" ht="12.75">
      <c r="A276" s="10" t="s">
        <v>547</v>
      </c>
      <c r="B276" s="43" t="s">
        <v>95</v>
      </c>
      <c r="C276" s="19"/>
      <c r="D276" s="35" t="s">
        <v>145</v>
      </c>
      <c r="E276" s="142">
        <f>E277</f>
        <v>10</v>
      </c>
    </row>
    <row r="277" spans="1:5" ht="22.5">
      <c r="A277" s="10" t="s">
        <v>547</v>
      </c>
      <c r="B277" s="43" t="s">
        <v>95</v>
      </c>
      <c r="C277" s="10" t="s">
        <v>582</v>
      </c>
      <c r="D277" s="35" t="s">
        <v>583</v>
      </c>
      <c r="E277" s="142">
        <f>'Прил.№4'!F359</f>
        <v>10</v>
      </c>
    </row>
    <row r="278" spans="1:5" ht="12.75">
      <c r="A278" s="40" t="s">
        <v>504</v>
      </c>
      <c r="B278" s="40"/>
      <c r="C278" s="18"/>
      <c r="D278" s="14" t="s">
        <v>505</v>
      </c>
      <c r="E278" s="140">
        <f>E279+E295+E342+E357+E393</f>
        <v>164313.4</v>
      </c>
    </row>
    <row r="279" spans="1:5" ht="12.75">
      <c r="A279" s="40" t="s">
        <v>534</v>
      </c>
      <c r="B279" s="40"/>
      <c r="C279" s="18"/>
      <c r="D279" s="20" t="s">
        <v>535</v>
      </c>
      <c r="E279" s="140">
        <f>E280</f>
        <v>48023</v>
      </c>
    </row>
    <row r="280" spans="1:5" ht="22.5">
      <c r="A280" s="10" t="s">
        <v>534</v>
      </c>
      <c r="B280" s="42" t="s">
        <v>73</v>
      </c>
      <c r="C280" s="38"/>
      <c r="D280" s="37" t="s">
        <v>470</v>
      </c>
      <c r="E280" s="142">
        <f>E281</f>
        <v>48023</v>
      </c>
    </row>
    <row r="281" spans="1:5" ht="12.75">
      <c r="A281" s="10" t="s">
        <v>534</v>
      </c>
      <c r="B281" s="42" t="s">
        <v>74</v>
      </c>
      <c r="C281" s="38"/>
      <c r="D281" s="49" t="s">
        <v>3</v>
      </c>
      <c r="E281" s="142">
        <f>E282+E291</f>
        <v>48023</v>
      </c>
    </row>
    <row r="282" spans="1:5" ht="22.5">
      <c r="A282" s="10" t="s">
        <v>534</v>
      </c>
      <c r="B282" s="42" t="s">
        <v>75</v>
      </c>
      <c r="C282" s="38"/>
      <c r="D282" s="37" t="s">
        <v>220</v>
      </c>
      <c r="E282" s="142">
        <f>E283</f>
        <v>20830</v>
      </c>
    </row>
    <row r="283" spans="1:5" ht="12.75">
      <c r="A283" s="10" t="s">
        <v>534</v>
      </c>
      <c r="B283" s="42" t="s">
        <v>76</v>
      </c>
      <c r="C283" s="38"/>
      <c r="D283" s="34" t="s">
        <v>264</v>
      </c>
      <c r="E283" s="142">
        <f>E284+E287+E289</f>
        <v>20830</v>
      </c>
    </row>
    <row r="284" spans="1:5" ht="12.75">
      <c r="A284" s="10" t="s">
        <v>534</v>
      </c>
      <c r="B284" s="42" t="s">
        <v>77</v>
      </c>
      <c r="C284" s="38"/>
      <c r="D284" s="37" t="s">
        <v>221</v>
      </c>
      <c r="E284" s="142">
        <f>E285</f>
        <v>20000</v>
      </c>
    </row>
    <row r="285" spans="1:5" ht="22.5">
      <c r="A285" s="10" t="s">
        <v>534</v>
      </c>
      <c r="B285" s="42" t="s">
        <v>78</v>
      </c>
      <c r="C285" s="38"/>
      <c r="D285" s="37" t="s">
        <v>102</v>
      </c>
      <c r="E285" s="142">
        <f>E286</f>
        <v>20000</v>
      </c>
    </row>
    <row r="286" spans="1:5" ht="22.5">
      <c r="A286" s="10" t="s">
        <v>534</v>
      </c>
      <c r="B286" s="42" t="s">
        <v>78</v>
      </c>
      <c r="C286" s="38">
        <v>600</v>
      </c>
      <c r="D286" s="35" t="s">
        <v>424</v>
      </c>
      <c r="E286" s="142">
        <f>'Прил.№4'!F518</f>
        <v>20000</v>
      </c>
    </row>
    <row r="287" spans="1:5" ht="12.75">
      <c r="A287" s="10" t="s">
        <v>534</v>
      </c>
      <c r="B287" s="42" t="s">
        <v>79</v>
      </c>
      <c r="C287" s="38"/>
      <c r="D287" s="35" t="s">
        <v>72</v>
      </c>
      <c r="E287" s="142">
        <f>'Прил.№4'!F520</f>
        <v>450</v>
      </c>
    </row>
    <row r="288" spans="1:5" ht="22.5">
      <c r="A288" s="10" t="s">
        <v>534</v>
      </c>
      <c r="B288" s="42" t="s">
        <v>79</v>
      </c>
      <c r="C288" s="38">
        <v>600</v>
      </c>
      <c r="D288" s="35" t="s">
        <v>424</v>
      </c>
      <c r="E288" s="142">
        <f>E287</f>
        <v>450</v>
      </c>
    </row>
    <row r="289" spans="1:5" ht="22.5">
      <c r="A289" s="10" t="s">
        <v>534</v>
      </c>
      <c r="B289" s="42" t="s">
        <v>80</v>
      </c>
      <c r="C289" s="38"/>
      <c r="D289" s="37" t="s">
        <v>537</v>
      </c>
      <c r="E289" s="142">
        <f>E290</f>
        <v>380</v>
      </c>
    </row>
    <row r="290" spans="1:5" ht="22.5">
      <c r="A290" s="10" t="s">
        <v>534</v>
      </c>
      <c r="B290" s="42" t="s">
        <v>80</v>
      </c>
      <c r="C290" s="38">
        <v>600</v>
      </c>
      <c r="D290" s="35" t="s">
        <v>424</v>
      </c>
      <c r="E290" s="142">
        <f>'Прил.№4'!F522</f>
        <v>380</v>
      </c>
    </row>
    <row r="291" spans="1:5" s="9" customFormat="1" ht="22.5">
      <c r="A291" s="10" t="s">
        <v>534</v>
      </c>
      <c r="B291" s="42" t="s">
        <v>634</v>
      </c>
      <c r="C291" s="38"/>
      <c r="D291" s="37" t="s">
        <v>703</v>
      </c>
      <c r="E291" s="142">
        <f>E292</f>
        <v>27193</v>
      </c>
    </row>
    <row r="292" spans="1:5" s="9" customFormat="1" ht="33.75">
      <c r="A292" s="10" t="s">
        <v>534</v>
      </c>
      <c r="B292" s="42" t="s">
        <v>635</v>
      </c>
      <c r="C292" s="38"/>
      <c r="D292" s="37" t="s">
        <v>636</v>
      </c>
      <c r="E292" s="142">
        <f>E293</f>
        <v>27193</v>
      </c>
    </row>
    <row r="293" spans="1:5" s="9" customFormat="1" ht="33.75">
      <c r="A293" s="10" t="s">
        <v>534</v>
      </c>
      <c r="B293" s="42" t="s">
        <v>637</v>
      </c>
      <c r="C293" s="38"/>
      <c r="D293" s="139" t="s">
        <v>394</v>
      </c>
      <c r="E293" s="142">
        <f>E294</f>
        <v>27193</v>
      </c>
    </row>
    <row r="294" spans="1:5" s="9" customFormat="1" ht="22.5">
      <c r="A294" s="10" t="s">
        <v>534</v>
      </c>
      <c r="B294" s="42" t="s">
        <v>637</v>
      </c>
      <c r="C294" s="38">
        <v>600</v>
      </c>
      <c r="D294" s="35" t="s">
        <v>399</v>
      </c>
      <c r="E294" s="142">
        <f>'Прил.№4'!F526</f>
        <v>27193</v>
      </c>
    </row>
    <row r="295" spans="1:5" ht="12.75">
      <c r="A295" s="40" t="s">
        <v>529</v>
      </c>
      <c r="B295" s="40"/>
      <c r="C295" s="18"/>
      <c r="D295" s="20" t="s">
        <v>530</v>
      </c>
      <c r="E295" s="140">
        <f>E296+E306</f>
        <v>108026</v>
      </c>
    </row>
    <row r="296" spans="1:5" ht="22.5">
      <c r="A296" s="10" t="s">
        <v>529</v>
      </c>
      <c r="B296" s="42" t="s">
        <v>96</v>
      </c>
      <c r="C296" s="10"/>
      <c r="D296" s="35" t="s">
        <v>698</v>
      </c>
      <c r="E296" s="142">
        <f aca="true" t="shared" si="6" ref="E296:E301">E297</f>
        <v>2721</v>
      </c>
    </row>
    <row r="297" spans="1:5" ht="12.75">
      <c r="A297" s="10" t="s">
        <v>529</v>
      </c>
      <c r="B297" s="42" t="s">
        <v>97</v>
      </c>
      <c r="C297" s="10"/>
      <c r="D297" s="35" t="s">
        <v>429</v>
      </c>
      <c r="E297" s="142">
        <f t="shared" si="6"/>
        <v>2721</v>
      </c>
    </row>
    <row r="298" spans="1:5" ht="12.75">
      <c r="A298" s="10" t="s">
        <v>529</v>
      </c>
      <c r="B298" s="42" t="s">
        <v>98</v>
      </c>
      <c r="C298" s="10"/>
      <c r="D298" s="35" t="s">
        <v>429</v>
      </c>
      <c r="E298" s="142">
        <f t="shared" si="6"/>
        <v>2721</v>
      </c>
    </row>
    <row r="299" spans="1:5" ht="12.75">
      <c r="A299" s="10" t="s">
        <v>529</v>
      </c>
      <c r="B299" s="42" t="s">
        <v>99</v>
      </c>
      <c r="C299" s="10"/>
      <c r="D299" s="34" t="s">
        <v>264</v>
      </c>
      <c r="E299" s="142">
        <f>E300+E303</f>
        <v>2721</v>
      </c>
    </row>
    <row r="300" spans="1:5" ht="22.5">
      <c r="A300" s="10" t="s">
        <v>529</v>
      </c>
      <c r="B300" s="42" t="s">
        <v>100</v>
      </c>
      <c r="C300" s="10"/>
      <c r="D300" s="35" t="s">
        <v>420</v>
      </c>
      <c r="E300" s="142">
        <f t="shared" si="6"/>
        <v>2651</v>
      </c>
    </row>
    <row r="301" spans="1:5" ht="22.5">
      <c r="A301" s="10" t="s">
        <v>529</v>
      </c>
      <c r="B301" s="42" t="s">
        <v>101</v>
      </c>
      <c r="C301" s="10"/>
      <c r="D301" s="35" t="s">
        <v>102</v>
      </c>
      <c r="E301" s="142">
        <f t="shared" si="6"/>
        <v>2651</v>
      </c>
    </row>
    <row r="302" spans="1:5" ht="22.5">
      <c r="A302" s="10" t="s">
        <v>529</v>
      </c>
      <c r="B302" s="42" t="s">
        <v>101</v>
      </c>
      <c r="C302" s="10" t="s">
        <v>648</v>
      </c>
      <c r="D302" s="35" t="s">
        <v>399</v>
      </c>
      <c r="E302" s="142">
        <f>'Прил.№4'!F368</f>
        <v>2651</v>
      </c>
    </row>
    <row r="303" spans="1:5" ht="22.5">
      <c r="A303" s="10" t="s">
        <v>529</v>
      </c>
      <c r="B303" s="42" t="s">
        <v>233</v>
      </c>
      <c r="C303" s="10"/>
      <c r="D303" s="37" t="s">
        <v>537</v>
      </c>
      <c r="E303" s="142">
        <f>E304</f>
        <v>70</v>
      </c>
    </row>
    <row r="304" spans="1:5" ht="12.75">
      <c r="A304" s="10" t="s">
        <v>529</v>
      </c>
      <c r="B304" s="42" t="s">
        <v>234</v>
      </c>
      <c r="C304" s="10"/>
      <c r="D304" s="35" t="s">
        <v>72</v>
      </c>
      <c r="E304" s="142">
        <f>E305</f>
        <v>70</v>
      </c>
    </row>
    <row r="305" spans="1:5" ht="22.5">
      <c r="A305" s="10" t="s">
        <v>529</v>
      </c>
      <c r="B305" s="42" t="s">
        <v>234</v>
      </c>
      <c r="C305" s="10" t="s">
        <v>648</v>
      </c>
      <c r="D305" s="35" t="s">
        <v>399</v>
      </c>
      <c r="E305" s="142">
        <f>'Прил.№4'!F371</f>
        <v>70</v>
      </c>
    </row>
    <row r="306" spans="1:5" ht="22.5">
      <c r="A306" s="10" t="s">
        <v>529</v>
      </c>
      <c r="B306" s="42" t="s">
        <v>73</v>
      </c>
      <c r="C306" s="38"/>
      <c r="D306" s="37" t="s">
        <v>470</v>
      </c>
      <c r="E306" s="142">
        <f>E307+E330</f>
        <v>105305</v>
      </c>
    </row>
    <row r="307" spans="1:5" ht="22.5">
      <c r="A307" s="10" t="s">
        <v>529</v>
      </c>
      <c r="B307" s="124">
        <v>1220000000</v>
      </c>
      <c r="C307" s="39"/>
      <c r="D307" s="49" t="s">
        <v>651</v>
      </c>
      <c r="E307" s="142">
        <f>E308+E326</f>
        <v>100753</v>
      </c>
    </row>
    <row r="308" spans="1:5" ht="22.5">
      <c r="A308" s="10" t="s">
        <v>529</v>
      </c>
      <c r="B308" s="124">
        <v>1220100000</v>
      </c>
      <c r="C308" s="39"/>
      <c r="D308" s="37" t="s">
        <v>651</v>
      </c>
      <c r="E308" s="142">
        <f>E309</f>
        <v>23628</v>
      </c>
    </row>
    <row r="309" spans="1:5" ht="12.75">
      <c r="A309" s="10" t="s">
        <v>529</v>
      </c>
      <c r="B309" s="124">
        <v>1220120000</v>
      </c>
      <c r="C309" s="39"/>
      <c r="D309" s="34" t="s">
        <v>264</v>
      </c>
      <c r="E309" s="142">
        <f>E310+E320+E323+E313</f>
        <v>23628</v>
      </c>
    </row>
    <row r="310" spans="1:5" ht="12.75">
      <c r="A310" s="10" t="s">
        <v>529</v>
      </c>
      <c r="B310" s="124">
        <v>1220120020</v>
      </c>
      <c r="C310" s="39"/>
      <c r="D310" s="37" t="s">
        <v>221</v>
      </c>
      <c r="E310" s="142">
        <f>E311</f>
        <v>16768</v>
      </c>
    </row>
    <row r="311" spans="1:5" ht="22.5">
      <c r="A311" s="10" t="s">
        <v>529</v>
      </c>
      <c r="B311" s="124" t="s">
        <v>658</v>
      </c>
      <c r="C311" s="39"/>
      <c r="D311" s="37" t="s">
        <v>659</v>
      </c>
      <c r="E311" s="142">
        <f>E312</f>
        <v>16768</v>
      </c>
    </row>
    <row r="312" spans="1:5" ht="22.5">
      <c r="A312" s="10" t="s">
        <v>529</v>
      </c>
      <c r="B312" s="124" t="s">
        <v>658</v>
      </c>
      <c r="C312" s="38">
        <v>600</v>
      </c>
      <c r="D312" s="35" t="s">
        <v>399</v>
      </c>
      <c r="E312" s="142">
        <f>'Прил.№4'!F534</f>
        <v>16768</v>
      </c>
    </row>
    <row r="313" spans="1:5" ht="33.75">
      <c r="A313" s="10" t="s">
        <v>529</v>
      </c>
      <c r="B313" s="124" t="s">
        <v>185</v>
      </c>
      <c r="C313" s="38"/>
      <c r="D313" s="35" t="s">
        <v>337</v>
      </c>
      <c r="E313" s="142">
        <f>E314+E317</f>
        <v>5380</v>
      </c>
    </row>
    <row r="314" spans="1:5" s="9" customFormat="1" ht="22.5">
      <c r="A314" s="10" t="s">
        <v>529</v>
      </c>
      <c r="B314" s="124" t="s">
        <v>297</v>
      </c>
      <c r="C314" s="38"/>
      <c r="D314" s="37" t="s">
        <v>125</v>
      </c>
      <c r="E314" s="142">
        <f>E315</f>
        <v>1580</v>
      </c>
    </row>
    <row r="315" spans="1:5" s="9" customFormat="1" ht="22.5">
      <c r="A315" s="10" t="s">
        <v>529</v>
      </c>
      <c r="B315" s="124" t="s">
        <v>298</v>
      </c>
      <c r="C315" s="38"/>
      <c r="D315" s="37" t="s">
        <v>659</v>
      </c>
      <c r="E315" s="142">
        <f>E316</f>
        <v>1580</v>
      </c>
    </row>
    <row r="316" spans="1:5" s="9" customFormat="1" ht="22.5">
      <c r="A316" s="10" t="s">
        <v>529</v>
      </c>
      <c r="B316" s="124" t="s">
        <v>298</v>
      </c>
      <c r="C316" s="38">
        <v>600</v>
      </c>
      <c r="D316" s="35" t="s">
        <v>399</v>
      </c>
      <c r="E316" s="142">
        <f>'Прил.№4'!F538</f>
        <v>1580</v>
      </c>
    </row>
    <row r="317" spans="1:5" s="9" customFormat="1" ht="22.5">
      <c r="A317" s="10" t="s">
        <v>529</v>
      </c>
      <c r="B317" s="124" t="s">
        <v>299</v>
      </c>
      <c r="C317" s="38"/>
      <c r="D317" s="35" t="s">
        <v>124</v>
      </c>
      <c r="E317" s="142">
        <f>E318</f>
        <v>3800</v>
      </c>
    </row>
    <row r="318" spans="1:5" s="9" customFormat="1" ht="22.5">
      <c r="A318" s="10" t="s">
        <v>529</v>
      </c>
      <c r="B318" s="124" t="s">
        <v>300</v>
      </c>
      <c r="C318" s="38"/>
      <c r="D318" s="37" t="s">
        <v>659</v>
      </c>
      <c r="E318" s="142">
        <f>E319</f>
        <v>3800</v>
      </c>
    </row>
    <row r="319" spans="1:5" s="9" customFormat="1" ht="22.5">
      <c r="A319" s="10" t="s">
        <v>529</v>
      </c>
      <c r="B319" s="124" t="s">
        <v>300</v>
      </c>
      <c r="C319" s="38">
        <v>600</v>
      </c>
      <c r="D319" s="35" t="s">
        <v>399</v>
      </c>
      <c r="E319" s="142">
        <f>'Прил.№4'!F541</f>
        <v>3800</v>
      </c>
    </row>
    <row r="320" spans="1:5" ht="12.75">
      <c r="A320" s="10" t="s">
        <v>529</v>
      </c>
      <c r="B320" s="124">
        <v>1220120030</v>
      </c>
      <c r="C320" s="38"/>
      <c r="D320" s="37" t="s">
        <v>218</v>
      </c>
      <c r="E320" s="142">
        <f>E321</f>
        <v>800</v>
      </c>
    </row>
    <row r="321" spans="1:5" ht="12.75">
      <c r="A321" s="10" t="s">
        <v>529</v>
      </c>
      <c r="B321" s="124" t="s">
        <v>660</v>
      </c>
      <c r="C321" s="38"/>
      <c r="D321" s="35" t="s">
        <v>72</v>
      </c>
      <c r="E321" s="142">
        <f>E322</f>
        <v>800</v>
      </c>
    </row>
    <row r="322" spans="1:5" ht="22.5">
      <c r="A322" s="10" t="s">
        <v>529</v>
      </c>
      <c r="B322" s="124" t="s">
        <v>660</v>
      </c>
      <c r="C322" s="38">
        <v>600</v>
      </c>
      <c r="D322" s="35" t="s">
        <v>399</v>
      </c>
      <c r="E322" s="142">
        <f>'Прил.№4'!F544</f>
        <v>800</v>
      </c>
    </row>
    <row r="323" spans="1:5" ht="22.5">
      <c r="A323" s="10" t="s">
        <v>529</v>
      </c>
      <c r="B323" s="124">
        <v>1220120830</v>
      </c>
      <c r="C323" s="38"/>
      <c r="D323" s="37" t="s">
        <v>537</v>
      </c>
      <c r="E323" s="142">
        <f>E324</f>
        <v>680</v>
      </c>
    </row>
    <row r="324" spans="1:5" ht="12.75">
      <c r="A324" s="10" t="s">
        <v>529</v>
      </c>
      <c r="B324" s="124" t="s">
        <v>661</v>
      </c>
      <c r="C324" s="38"/>
      <c r="D324" s="35" t="s">
        <v>72</v>
      </c>
      <c r="E324" s="142">
        <f>E325</f>
        <v>680</v>
      </c>
    </row>
    <row r="325" spans="1:5" ht="22.5">
      <c r="A325" s="10" t="s">
        <v>529</v>
      </c>
      <c r="B325" s="124" t="s">
        <v>661</v>
      </c>
      <c r="C325" s="38">
        <v>600</v>
      </c>
      <c r="D325" s="35" t="s">
        <v>399</v>
      </c>
      <c r="E325" s="142">
        <f>'Прил.№4'!F547</f>
        <v>680</v>
      </c>
    </row>
    <row r="326" spans="1:5" s="9" customFormat="1" ht="22.5">
      <c r="A326" s="10" t="s">
        <v>529</v>
      </c>
      <c r="B326" s="124">
        <v>1220110000</v>
      </c>
      <c r="C326" s="39"/>
      <c r="D326" s="37" t="s">
        <v>703</v>
      </c>
      <c r="E326" s="142">
        <f>E327</f>
        <v>77125</v>
      </c>
    </row>
    <row r="327" spans="1:5" s="9" customFormat="1" ht="56.25">
      <c r="A327" s="10" t="s">
        <v>529</v>
      </c>
      <c r="B327" s="124">
        <v>1220110750</v>
      </c>
      <c r="C327" s="39"/>
      <c r="D327" s="34" t="s">
        <v>638</v>
      </c>
      <c r="E327" s="142">
        <f>E328</f>
        <v>77125</v>
      </c>
    </row>
    <row r="328" spans="1:5" s="9" customFormat="1" ht="33.75">
      <c r="A328" s="10" t="s">
        <v>529</v>
      </c>
      <c r="B328" s="124" t="s">
        <v>639</v>
      </c>
      <c r="C328" s="39"/>
      <c r="D328" s="139" t="s">
        <v>394</v>
      </c>
      <c r="E328" s="142">
        <f>E329</f>
        <v>77125</v>
      </c>
    </row>
    <row r="329" spans="1:5" s="9" customFormat="1" ht="22.5">
      <c r="A329" s="10" t="s">
        <v>529</v>
      </c>
      <c r="B329" s="124" t="s">
        <v>639</v>
      </c>
      <c r="C329" s="39">
        <v>600</v>
      </c>
      <c r="D329" s="35" t="s">
        <v>424</v>
      </c>
      <c r="E329" s="142">
        <f>'Прил.№4'!F551</f>
        <v>77125</v>
      </c>
    </row>
    <row r="330" spans="1:5" ht="22.5">
      <c r="A330" s="10" t="s">
        <v>529</v>
      </c>
      <c r="B330" s="124">
        <v>1230000000</v>
      </c>
      <c r="C330" s="39"/>
      <c r="D330" s="46" t="s">
        <v>4</v>
      </c>
      <c r="E330" s="142">
        <f>E331</f>
        <v>4552</v>
      </c>
    </row>
    <row r="331" spans="1:5" ht="22.5">
      <c r="A331" s="10" t="s">
        <v>529</v>
      </c>
      <c r="B331" s="124">
        <v>1230100000</v>
      </c>
      <c r="C331" s="39"/>
      <c r="D331" s="34" t="s">
        <v>227</v>
      </c>
      <c r="E331" s="142">
        <f>E332</f>
        <v>4552</v>
      </c>
    </row>
    <row r="332" spans="1:5" ht="12.75">
      <c r="A332" s="10" t="s">
        <v>529</v>
      </c>
      <c r="B332" s="124">
        <v>1230120000</v>
      </c>
      <c r="C332" s="39"/>
      <c r="D332" s="34" t="s">
        <v>264</v>
      </c>
      <c r="E332" s="142">
        <f>E333+E336+E339</f>
        <v>4552</v>
      </c>
    </row>
    <row r="333" spans="1:5" ht="12.75">
      <c r="A333" s="10" t="s">
        <v>529</v>
      </c>
      <c r="B333" s="124">
        <v>1230120020</v>
      </c>
      <c r="C333" s="39"/>
      <c r="D333" s="34" t="s">
        <v>221</v>
      </c>
      <c r="E333" s="142">
        <f>E334</f>
        <v>4552</v>
      </c>
    </row>
    <row r="334" spans="1:5" ht="22.5">
      <c r="A334" s="10" t="s">
        <v>529</v>
      </c>
      <c r="B334" s="124" t="s">
        <v>662</v>
      </c>
      <c r="C334" s="39"/>
      <c r="D334" s="37" t="s">
        <v>659</v>
      </c>
      <c r="E334" s="142">
        <f>E335</f>
        <v>4552</v>
      </c>
    </row>
    <row r="335" spans="1:5" ht="22.5">
      <c r="A335" s="10" t="s">
        <v>529</v>
      </c>
      <c r="B335" s="124" t="s">
        <v>662</v>
      </c>
      <c r="C335" s="39">
        <v>600</v>
      </c>
      <c r="D335" s="35" t="s">
        <v>424</v>
      </c>
      <c r="E335" s="142">
        <f>'Прил.№4'!F557</f>
        <v>4552</v>
      </c>
    </row>
    <row r="336" spans="1:5" ht="12.75" hidden="1">
      <c r="A336" s="10" t="s">
        <v>529</v>
      </c>
      <c r="B336" s="124">
        <v>1230120030</v>
      </c>
      <c r="C336" s="39"/>
      <c r="D336" s="37" t="s">
        <v>218</v>
      </c>
      <c r="E336" s="142">
        <f>E337</f>
        <v>0</v>
      </c>
    </row>
    <row r="337" spans="1:5" ht="12.75" hidden="1">
      <c r="A337" s="10" t="s">
        <v>529</v>
      </c>
      <c r="B337" s="124" t="s">
        <v>663</v>
      </c>
      <c r="C337" s="39"/>
      <c r="D337" s="35" t="s">
        <v>72</v>
      </c>
      <c r="E337" s="142">
        <f>E338</f>
        <v>0</v>
      </c>
    </row>
    <row r="338" spans="1:5" ht="21.75" customHeight="1" hidden="1">
      <c r="A338" s="10" t="s">
        <v>529</v>
      </c>
      <c r="B338" s="124" t="s">
        <v>663</v>
      </c>
      <c r="C338" s="39">
        <v>600</v>
      </c>
      <c r="D338" s="35" t="s">
        <v>424</v>
      </c>
      <c r="E338" s="145">
        <f>'Прил.№4'!F560</f>
        <v>0</v>
      </c>
    </row>
    <row r="339" spans="1:5" ht="22.5">
      <c r="A339" s="10" t="s">
        <v>529</v>
      </c>
      <c r="B339" s="124">
        <v>1230120830</v>
      </c>
      <c r="C339" s="38"/>
      <c r="D339" s="37" t="s">
        <v>537</v>
      </c>
      <c r="E339" s="145">
        <f>E340</f>
        <v>0</v>
      </c>
    </row>
    <row r="340" spans="1:5" ht="12.75">
      <c r="A340" s="10" t="s">
        <v>529</v>
      </c>
      <c r="B340" s="124" t="s">
        <v>664</v>
      </c>
      <c r="C340" s="38"/>
      <c r="D340" s="35" t="s">
        <v>72</v>
      </c>
      <c r="E340" s="145">
        <f>E341</f>
        <v>0</v>
      </c>
    </row>
    <row r="341" spans="1:5" ht="22.5">
      <c r="A341" s="10" t="s">
        <v>529</v>
      </c>
      <c r="B341" s="124" t="s">
        <v>664</v>
      </c>
      <c r="C341" s="39">
        <v>600</v>
      </c>
      <c r="D341" s="35" t="s">
        <v>424</v>
      </c>
      <c r="E341" s="145">
        <f>'Прил.№4'!F563</f>
        <v>0</v>
      </c>
    </row>
    <row r="342" spans="1:5" ht="22.5">
      <c r="A342" s="40" t="s">
        <v>539</v>
      </c>
      <c r="B342" s="41"/>
      <c r="C342" s="13"/>
      <c r="D342" s="20" t="str">
        <f>'Прил.№4'!E564</f>
        <v>Профессиональная подготовка, переподготовка и повышение квалификации</v>
      </c>
      <c r="E342" s="140">
        <f>E343+E350</f>
        <v>150</v>
      </c>
    </row>
    <row r="343" spans="1:5" ht="22.5">
      <c r="A343" s="10" t="s">
        <v>539</v>
      </c>
      <c r="B343" s="42" t="s">
        <v>266</v>
      </c>
      <c r="C343" s="10"/>
      <c r="D343" s="35" t="s">
        <v>656</v>
      </c>
      <c r="E343" s="142">
        <f aca="true" t="shared" si="7" ref="E343:E348">E344</f>
        <v>80</v>
      </c>
    </row>
    <row r="344" spans="1:5" ht="33.75">
      <c r="A344" s="10" t="s">
        <v>539</v>
      </c>
      <c r="B344" s="42" t="s">
        <v>285</v>
      </c>
      <c r="C344" s="10"/>
      <c r="D344" s="47" t="s">
        <v>417</v>
      </c>
      <c r="E344" s="142">
        <f t="shared" si="7"/>
        <v>80</v>
      </c>
    </row>
    <row r="345" spans="1:5" ht="22.5">
      <c r="A345" s="10" t="s">
        <v>539</v>
      </c>
      <c r="B345" s="42" t="s">
        <v>348</v>
      </c>
      <c r="C345" s="10"/>
      <c r="D345" s="35" t="s">
        <v>416</v>
      </c>
      <c r="E345" s="142">
        <f t="shared" si="7"/>
        <v>80</v>
      </c>
    </row>
    <row r="346" spans="1:5" ht="12.75">
      <c r="A346" s="10" t="s">
        <v>539</v>
      </c>
      <c r="B346" s="42" t="s">
        <v>349</v>
      </c>
      <c r="C346" s="10"/>
      <c r="D346" s="34" t="s">
        <v>264</v>
      </c>
      <c r="E346" s="142">
        <f t="shared" si="7"/>
        <v>80</v>
      </c>
    </row>
    <row r="347" spans="1:5" ht="22.5">
      <c r="A347" s="10" t="s">
        <v>539</v>
      </c>
      <c r="B347" s="42" t="s">
        <v>350</v>
      </c>
      <c r="C347" s="10"/>
      <c r="D347" s="35" t="s">
        <v>418</v>
      </c>
      <c r="E347" s="142">
        <f t="shared" si="7"/>
        <v>80</v>
      </c>
    </row>
    <row r="348" spans="1:5" ht="12.75">
      <c r="A348" s="10" t="s">
        <v>539</v>
      </c>
      <c r="B348" s="42" t="s">
        <v>351</v>
      </c>
      <c r="C348" s="10"/>
      <c r="D348" s="35" t="s">
        <v>288</v>
      </c>
      <c r="E348" s="142">
        <f t="shared" si="7"/>
        <v>80</v>
      </c>
    </row>
    <row r="349" spans="1:5" ht="22.5">
      <c r="A349" s="10" t="s">
        <v>539</v>
      </c>
      <c r="B349" s="42" t="s">
        <v>351</v>
      </c>
      <c r="C349" s="10" t="s">
        <v>582</v>
      </c>
      <c r="D349" s="35" t="s">
        <v>583</v>
      </c>
      <c r="E349" s="142">
        <f>'Прил.№4'!F165</f>
        <v>80</v>
      </c>
    </row>
    <row r="350" spans="1:5" s="5" customFormat="1" ht="22.5">
      <c r="A350" s="10" t="s">
        <v>539</v>
      </c>
      <c r="B350" s="124">
        <v>1200000000</v>
      </c>
      <c r="C350" s="13"/>
      <c r="D350" s="37" t="s">
        <v>470</v>
      </c>
      <c r="E350" s="142">
        <f aca="true" t="shared" si="8" ref="E350:E355">E351</f>
        <v>70</v>
      </c>
    </row>
    <row r="351" spans="1:5" ht="22.5">
      <c r="A351" s="10" t="s">
        <v>539</v>
      </c>
      <c r="B351" s="124">
        <v>1240000000</v>
      </c>
      <c r="C351" s="7"/>
      <c r="D351" s="47" t="s">
        <v>652</v>
      </c>
      <c r="E351" s="142">
        <f t="shared" si="8"/>
        <v>70</v>
      </c>
    </row>
    <row r="352" spans="1:5" ht="12.75">
      <c r="A352" s="10" t="s">
        <v>539</v>
      </c>
      <c r="B352" s="124">
        <v>1240100000</v>
      </c>
      <c r="C352" s="7"/>
      <c r="D352" s="34" t="s">
        <v>228</v>
      </c>
      <c r="E352" s="142">
        <f t="shared" si="8"/>
        <v>70</v>
      </c>
    </row>
    <row r="353" spans="1:5" ht="12.75">
      <c r="A353" s="10" t="s">
        <v>539</v>
      </c>
      <c r="B353" s="124">
        <v>1240120000</v>
      </c>
      <c r="C353" s="7"/>
      <c r="D353" s="34" t="s">
        <v>264</v>
      </c>
      <c r="E353" s="142">
        <f t="shared" si="8"/>
        <v>70</v>
      </c>
    </row>
    <row r="354" spans="1:5" ht="22.5">
      <c r="A354" s="10" t="s">
        <v>539</v>
      </c>
      <c r="B354" s="124">
        <v>1240120010</v>
      </c>
      <c r="C354" s="7"/>
      <c r="D354" s="34" t="s">
        <v>653</v>
      </c>
      <c r="E354" s="142">
        <f t="shared" si="8"/>
        <v>70</v>
      </c>
    </row>
    <row r="355" spans="1:5" ht="12.75">
      <c r="A355" s="10" t="s">
        <v>539</v>
      </c>
      <c r="B355" s="124" t="s">
        <v>665</v>
      </c>
      <c r="C355" s="7"/>
      <c r="D355" s="35" t="s">
        <v>72</v>
      </c>
      <c r="E355" s="142">
        <f t="shared" si="8"/>
        <v>70</v>
      </c>
    </row>
    <row r="356" spans="1:5" ht="22.5">
      <c r="A356" s="10" t="s">
        <v>539</v>
      </c>
      <c r="B356" s="124" t="s">
        <v>665</v>
      </c>
      <c r="C356" s="39">
        <v>600</v>
      </c>
      <c r="D356" s="35" t="s">
        <v>424</v>
      </c>
      <c r="E356" s="142">
        <f>'Прил.№4'!F571</f>
        <v>70</v>
      </c>
    </row>
    <row r="357" spans="1:5" ht="12.75">
      <c r="A357" s="40" t="s">
        <v>506</v>
      </c>
      <c r="B357" s="124"/>
      <c r="C357" s="13"/>
      <c r="D357" s="20" t="s">
        <v>507</v>
      </c>
      <c r="E357" s="140">
        <f>E358+E384</f>
        <v>415</v>
      </c>
    </row>
    <row r="358" spans="1:5" ht="12.75">
      <c r="A358" s="10" t="s">
        <v>506</v>
      </c>
      <c r="B358" s="42" t="s">
        <v>366</v>
      </c>
      <c r="C358" s="10"/>
      <c r="D358" s="35" t="s">
        <v>692</v>
      </c>
      <c r="E358" s="142">
        <f>E359+E365</f>
        <v>200</v>
      </c>
    </row>
    <row r="359" spans="1:5" ht="12.75">
      <c r="A359" s="10" t="s">
        <v>506</v>
      </c>
      <c r="B359" s="42" t="s">
        <v>103</v>
      </c>
      <c r="C359" s="10"/>
      <c r="D359" s="47" t="s">
        <v>440</v>
      </c>
      <c r="E359" s="142">
        <f>E360</f>
        <v>75</v>
      </c>
    </row>
    <row r="360" spans="1:5" ht="22.5">
      <c r="A360" s="10" t="s">
        <v>506</v>
      </c>
      <c r="B360" s="42" t="s">
        <v>104</v>
      </c>
      <c r="C360" s="10"/>
      <c r="D360" s="35" t="s">
        <v>90</v>
      </c>
      <c r="E360" s="142">
        <f>E361</f>
        <v>75</v>
      </c>
    </row>
    <row r="361" spans="1:5" ht="12.75">
      <c r="A361" s="10" t="s">
        <v>506</v>
      </c>
      <c r="B361" s="42" t="s">
        <v>105</v>
      </c>
      <c r="C361" s="10"/>
      <c r="D361" s="34" t="s">
        <v>264</v>
      </c>
      <c r="E361" s="142">
        <f>E362</f>
        <v>75</v>
      </c>
    </row>
    <row r="362" spans="1:5" ht="33.75">
      <c r="A362" s="10" t="s">
        <v>506</v>
      </c>
      <c r="B362" s="42" t="s">
        <v>106</v>
      </c>
      <c r="C362" s="10"/>
      <c r="D362" s="35" t="s">
        <v>91</v>
      </c>
      <c r="E362" s="142">
        <f>E363</f>
        <v>75</v>
      </c>
    </row>
    <row r="363" spans="1:5" ht="12.75">
      <c r="A363" s="10" t="s">
        <v>506</v>
      </c>
      <c r="B363" s="42" t="s">
        <v>107</v>
      </c>
      <c r="C363" s="10"/>
      <c r="D363" s="35" t="s">
        <v>145</v>
      </c>
      <c r="E363" s="142">
        <f>E364</f>
        <v>75</v>
      </c>
    </row>
    <row r="364" spans="1:5" ht="22.5">
      <c r="A364" s="10" t="s">
        <v>506</v>
      </c>
      <c r="B364" s="42" t="s">
        <v>107</v>
      </c>
      <c r="C364" s="10" t="s">
        <v>582</v>
      </c>
      <c r="D364" s="35" t="s">
        <v>583</v>
      </c>
      <c r="E364" s="142">
        <f>'Прил.№4'!F379</f>
        <v>75</v>
      </c>
    </row>
    <row r="365" spans="1:5" ht="22.5">
      <c r="A365" s="10" t="s">
        <v>506</v>
      </c>
      <c r="B365" s="42" t="s">
        <v>108</v>
      </c>
      <c r="C365" s="10"/>
      <c r="D365" s="47" t="s">
        <v>110</v>
      </c>
      <c r="E365" s="142">
        <f>E366+E371+E379</f>
        <v>125</v>
      </c>
    </row>
    <row r="366" spans="1:5" ht="22.5">
      <c r="A366" s="10" t="s">
        <v>506</v>
      </c>
      <c r="B366" s="42" t="s">
        <v>109</v>
      </c>
      <c r="C366" s="10"/>
      <c r="D366" s="35" t="s">
        <v>111</v>
      </c>
      <c r="E366" s="142">
        <f>E367</f>
        <v>15</v>
      </c>
    </row>
    <row r="367" spans="1:5" ht="12.75">
      <c r="A367" s="10" t="s">
        <v>506</v>
      </c>
      <c r="B367" s="42" t="s">
        <v>19</v>
      </c>
      <c r="C367" s="10"/>
      <c r="D367" s="34" t="s">
        <v>264</v>
      </c>
      <c r="E367" s="142">
        <f>E368</f>
        <v>15</v>
      </c>
    </row>
    <row r="368" spans="1:5" ht="33.75">
      <c r="A368" s="10" t="s">
        <v>506</v>
      </c>
      <c r="B368" s="42" t="s">
        <v>20</v>
      </c>
      <c r="C368" s="10"/>
      <c r="D368" s="35" t="s">
        <v>112</v>
      </c>
      <c r="E368" s="145">
        <f>E369</f>
        <v>15</v>
      </c>
    </row>
    <row r="369" spans="1:5" ht="12.75">
      <c r="A369" s="10" t="s">
        <v>506</v>
      </c>
      <c r="B369" s="42" t="s">
        <v>21</v>
      </c>
      <c r="C369" s="10"/>
      <c r="D369" s="35" t="s">
        <v>145</v>
      </c>
      <c r="E369" s="145">
        <f>E370</f>
        <v>15</v>
      </c>
    </row>
    <row r="370" spans="1:5" ht="22.5">
      <c r="A370" s="10" t="s">
        <v>506</v>
      </c>
      <c r="B370" s="42" t="s">
        <v>21</v>
      </c>
      <c r="C370" s="10" t="s">
        <v>582</v>
      </c>
      <c r="D370" s="35" t="s">
        <v>583</v>
      </c>
      <c r="E370" s="145">
        <f>'Прил.№4'!F385</f>
        <v>15</v>
      </c>
    </row>
    <row r="371" spans="1:5" ht="12.75">
      <c r="A371" s="10" t="s">
        <v>506</v>
      </c>
      <c r="B371" s="42" t="s">
        <v>22</v>
      </c>
      <c r="C371" s="10"/>
      <c r="D371" s="35" t="s">
        <v>113</v>
      </c>
      <c r="E371" s="145">
        <f>E372</f>
        <v>80</v>
      </c>
    </row>
    <row r="372" spans="1:5" ht="12.75">
      <c r="A372" s="10" t="s">
        <v>506</v>
      </c>
      <c r="B372" s="42" t="s">
        <v>23</v>
      </c>
      <c r="C372" s="10"/>
      <c r="D372" s="34" t="s">
        <v>264</v>
      </c>
      <c r="E372" s="145">
        <f>E373+E376</f>
        <v>80</v>
      </c>
    </row>
    <row r="373" spans="1:5" ht="12.75">
      <c r="A373" s="10" t="s">
        <v>506</v>
      </c>
      <c r="B373" s="42" t="s">
        <v>24</v>
      </c>
      <c r="C373" s="10"/>
      <c r="D373" s="35" t="s">
        <v>114</v>
      </c>
      <c r="E373" s="145">
        <f>E374</f>
        <v>40</v>
      </c>
    </row>
    <row r="374" spans="1:5" ht="12.75">
      <c r="A374" s="10" t="s">
        <v>506</v>
      </c>
      <c r="B374" s="42" t="s">
        <v>25</v>
      </c>
      <c r="C374" s="10"/>
      <c r="D374" s="35" t="s">
        <v>145</v>
      </c>
      <c r="E374" s="145">
        <f>E375</f>
        <v>40</v>
      </c>
    </row>
    <row r="375" spans="1:5" ht="22.5">
      <c r="A375" s="10" t="s">
        <v>506</v>
      </c>
      <c r="B375" s="42" t="s">
        <v>25</v>
      </c>
      <c r="C375" s="10" t="s">
        <v>582</v>
      </c>
      <c r="D375" s="35" t="s">
        <v>583</v>
      </c>
      <c r="E375" s="145">
        <f>'Прил.№4'!F390</f>
        <v>40</v>
      </c>
    </row>
    <row r="376" spans="1:5" ht="22.5">
      <c r="A376" s="10" t="s">
        <v>506</v>
      </c>
      <c r="B376" s="42" t="s">
        <v>26</v>
      </c>
      <c r="C376" s="10"/>
      <c r="D376" s="35" t="s">
        <v>115</v>
      </c>
      <c r="E376" s="145">
        <f>E377</f>
        <v>40</v>
      </c>
    </row>
    <row r="377" spans="1:5" ht="12.75">
      <c r="A377" s="10" t="s">
        <v>506</v>
      </c>
      <c r="B377" s="42" t="s">
        <v>27</v>
      </c>
      <c r="C377" s="10"/>
      <c r="D377" s="35" t="s">
        <v>145</v>
      </c>
      <c r="E377" s="145">
        <f>E378</f>
        <v>40</v>
      </c>
    </row>
    <row r="378" spans="1:5" ht="22.5">
      <c r="A378" s="10" t="s">
        <v>506</v>
      </c>
      <c r="B378" s="42" t="s">
        <v>27</v>
      </c>
      <c r="C378" s="10" t="s">
        <v>582</v>
      </c>
      <c r="D378" s="35" t="s">
        <v>583</v>
      </c>
      <c r="E378" s="145">
        <f>'Прил.№4'!F393</f>
        <v>40</v>
      </c>
    </row>
    <row r="379" spans="1:5" ht="22.5">
      <c r="A379" s="10" t="s">
        <v>506</v>
      </c>
      <c r="B379" s="42" t="s">
        <v>235</v>
      </c>
      <c r="C379" s="10"/>
      <c r="D379" s="35" t="s">
        <v>236</v>
      </c>
      <c r="E379" s="145">
        <f>E380</f>
        <v>30</v>
      </c>
    </row>
    <row r="380" spans="1:5" ht="12.75">
      <c r="A380" s="10" t="s">
        <v>506</v>
      </c>
      <c r="B380" s="42" t="s">
        <v>203</v>
      </c>
      <c r="C380" s="10"/>
      <c r="D380" s="34" t="s">
        <v>264</v>
      </c>
      <c r="E380" s="145">
        <f>E381</f>
        <v>30</v>
      </c>
    </row>
    <row r="381" spans="1:5" ht="12.75">
      <c r="A381" s="10" t="s">
        <v>506</v>
      </c>
      <c r="B381" s="42" t="s">
        <v>204</v>
      </c>
      <c r="C381" s="10"/>
      <c r="D381" s="35" t="s">
        <v>206</v>
      </c>
      <c r="E381" s="145">
        <f>E382</f>
        <v>30</v>
      </c>
    </row>
    <row r="382" spans="1:5" ht="12.75">
      <c r="A382" s="10" t="s">
        <v>506</v>
      </c>
      <c r="B382" s="42" t="s">
        <v>205</v>
      </c>
      <c r="C382" s="10"/>
      <c r="D382" s="35" t="s">
        <v>145</v>
      </c>
      <c r="E382" s="145">
        <f>E383</f>
        <v>30</v>
      </c>
    </row>
    <row r="383" spans="1:5" ht="22.5">
      <c r="A383" s="10" t="s">
        <v>506</v>
      </c>
      <c r="B383" s="42" t="s">
        <v>205</v>
      </c>
      <c r="C383" s="10" t="s">
        <v>582</v>
      </c>
      <c r="D383" s="35" t="s">
        <v>583</v>
      </c>
      <c r="E383" s="145">
        <f>'Прил.№4'!F398</f>
        <v>30</v>
      </c>
    </row>
    <row r="384" spans="1:5" ht="22.5">
      <c r="A384" s="10" t="s">
        <v>506</v>
      </c>
      <c r="B384" s="124">
        <v>1200000000</v>
      </c>
      <c r="C384" s="10"/>
      <c r="D384" s="37" t="s">
        <v>470</v>
      </c>
      <c r="E384" s="145">
        <f>E385</f>
        <v>215</v>
      </c>
    </row>
    <row r="385" spans="1:5" ht="12.75">
      <c r="A385" s="10" t="s">
        <v>506</v>
      </c>
      <c r="B385" s="124">
        <v>1250000000</v>
      </c>
      <c r="C385" s="10"/>
      <c r="D385" s="49" t="s">
        <v>5</v>
      </c>
      <c r="E385" s="145">
        <f>E386</f>
        <v>215</v>
      </c>
    </row>
    <row r="386" spans="1:5" ht="22.5">
      <c r="A386" s="10" t="s">
        <v>506</v>
      </c>
      <c r="B386" s="124">
        <v>1250100000</v>
      </c>
      <c r="C386" s="10"/>
      <c r="D386" s="37" t="s">
        <v>237</v>
      </c>
      <c r="E386" s="145">
        <f>E387</f>
        <v>215</v>
      </c>
    </row>
    <row r="387" spans="1:5" ht="33.75">
      <c r="A387" s="10" t="s">
        <v>506</v>
      </c>
      <c r="B387" s="124" t="s">
        <v>301</v>
      </c>
      <c r="C387" s="10"/>
      <c r="D387" s="35" t="s">
        <v>337</v>
      </c>
      <c r="E387" s="145">
        <f>E388</f>
        <v>215</v>
      </c>
    </row>
    <row r="388" spans="1:5" ht="22.5">
      <c r="A388" s="10" t="s">
        <v>506</v>
      </c>
      <c r="B388" s="124" t="s">
        <v>304</v>
      </c>
      <c r="C388" s="10"/>
      <c r="D388" s="37" t="s">
        <v>238</v>
      </c>
      <c r="E388" s="145">
        <f>E389+E391</f>
        <v>215</v>
      </c>
    </row>
    <row r="389" spans="1:5" ht="17.25" customHeight="1">
      <c r="A389" s="10" t="s">
        <v>506</v>
      </c>
      <c r="B389" s="124" t="s">
        <v>303</v>
      </c>
      <c r="C389" s="10"/>
      <c r="D389" s="37" t="s">
        <v>666</v>
      </c>
      <c r="E389" s="145">
        <f>E390</f>
        <v>18</v>
      </c>
    </row>
    <row r="390" spans="1:5" ht="22.5">
      <c r="A390" s="10" t="s">
        <v>506</v>
      </c>
      <c r="B390" s="124" t="s">
        <v>303</v>
      </c>
      <c r="C390" s="10" t="s">
        <v>582</v>
      </c>
      <c r="D390" s="50" t="s">
        <v>583</v>
      </c>
      <c r="E390" s="145">
        <f>'Прил.№4'!F579</f>
        <v>18</v>
      </c>
    </row>
    <row r="391" spans="1:5" ht="22.5">
      <c r="A391" s="10" t="s">
        <v>506</v>
      </c>
      <c r="B391" s="124" t="s">
        <v>302</v>
      </c>
      <c r="C391" s="10"/>
      <c r="D391" s="37" t="s">
        <v>659</v>
      </c>
      <c r="E391" s="145">
        <f>E392</f>
        <v>197</v>
      </c>
    </row>
    <row r="392" spans="1:5" ht="22.5">
      <c r="A392" s="10" t="s">
        <v>506</v>
      </c>
      <c r="B392" s="124" t="s">
        <v>302</v>
      </c>
      <c r="C392" s="10" t="s">
        <v>648</v>
      </c>
      <c r="D392" s="35" t="s">
        <v>399</v>
      </c>
      <c r="E392" s="145">
        <f>'Прил.№4'!F581</f>
        <v>197</v>
      </c>
    </row>
    <row r="393" spans="1:5" ht="12.75">
      <c r="A393" s="40" t="s">
        <v>508</v>
      </c>
      <c r="B393" s="124"/>
      <c r="C393" s="18"/>
      <c r="D393" s="14" t="s">
        <v>509</v>
      </c>
      <c r="E393" s="140">
        <f>E394</f>
        <v>7699.4</v>
      </c>
    </row>
    <row r="394" spans="1:5" ht="22.5">
      <c r="A394" s="10" t="s">
        <v>508</v>
      </c>
      <c r="B394" s="42" t="s">
        <v>73</v>
      </c>
      <c r="C394" s="10"/>
      <c r="D394" s="37" t="s">
        <v>470</v>
      </c>
      <c r="E394" s="142">
        <f>E407+E395+E401</f>
        <v>7699.4</v>
      </c>
    </row>
    <row r="395" spans="1:5" ht="22.5">
      <c r="A395" s="10" t="s">
        <v>508</v>
      </c>
      <c r="B395" s="124">
        <v>1230000000</v>
      </c>
      <c r="C395" s="39"/>
      <c r="D395" s="46" t="s">
        <v>4</v>
      </c>
      <c r="E395" s="142">
        <f>E396</f>
        <v>100</v>
      </c>
    </row>
    <row r="396" spans="1:5" ht="22.5">
      <c r="A396" s="10" t="s">
        <v>508</v>
      </c>
      <c r="B396" s="124">
        <v>1230200000</v>
      </c>
      <c r="C396" s="10"/>
      <c r="D396" s="37" t="s">
        <v>242</v>
      </c>
      <c r="E396" s="142">
        <f>E397</f>
        <v>100</v>
      </c>
    </row>
    <row r="397" spans="1:5" ht="12.75">
      <c r="A397" s="10" t="s">
        <v>508</v>
      </c>
      <c r="B397" s="124">
        <v>1230220000</v>
      </c>
      <c r="C397" s="10"/>
      <c r="D397" s="34" t="s">
        <v>264</v>
      </c>
      <c r="E397" s="142">
        <f>E398</f>
        <v>100</v>
      </c>
    </row>
    <row r="398" spans="1:5" ht="22.5">
      <c r="A398" s="10" t="s">
        <v>508</v>
      </c>
      <c r="B398" s="124">
        <v>1230220010</v>
      </c>
      <c r="C398" s="10"/>
      <c r="D398" s="37" t="s">
        <v>241</v>
      </c>
      <c r="E398" s="142">
        <f>E399</f>
        <v>100</v>
      </c>
    </row>
    <row r="399" spans="1:5" ht="12.75">
      <c r="A399" s="10" t="s">
        <v>508</v>
      </c>
      <c r="B399" s="124" t="s">
        <v>667</v>
      </c>
      <c r="C399" s="10"/>
      <c r="D399" s="50" t="s">
        <v>668</v>
      </c>
      <c r="E399" s="142">
        <f>E400</f>
        <v>100</v>
      </c>
    </row>
    <row r="400" spans="1:5" ht="22.5">
      <c r="A400" s="10" t="s">
        <v>508</v>
      </c>
      <c r="B400" s="124" t="s">
        <v>667</v>
      </c>
      <c r="C400" s="10" t="s">
        <v>582</v>
      </c>
      <c r="D400" s="35" t="s">
        <v>583</v>
      </c>
      <c r="E400" s="142">
        <f>'Прил.№4'!F589</f>
        <v>100</v>
      </c>
    </row>
    <row r="401" spans="1:5" ht="22.5">
      <c r="A401" s="10" t="s">
        <v>508</v>
      </c>
      <c r="B401" s="42" t="s">
        <v>669</v>
      </c>
      <c r="C401" s="10"/>
      <c r="D401" s="51" t="s">
        <v>652</v>
      </c>
      <c r="E401" s="142">
        <f>E402</f>
        <v>20</v>
      </c>
    </row>
    <row r="402" spans="1:5" ht="33.75">
      <c r="A402" s="10" t="s">
        <v>508</v>
      </c>
      <c r="B402" s="42" t="s">
        <v>670</v>
      </c>
      <c r="C402" s="10"/>
      <c r="D402" s="50" t="s">
        <v>250</v>
      </c>
      <c r="E402" s="142">
        <f>E403</f>
        <v>20</v>
      </c>
    </row>
    <row r="403" spans="1:5" ht="12.75">
      <c r="A403" s="10" t="s">
        <v>508</v>
      </c>
      <c r="B403" s="42" t="s">
        <v>671</v>
      </c>
      <c r="C403" s="10"/>
      <c r="D403" s="34" t="s">
        <v>264</v>
      </c>
      <c r="E403" s="142">
        <f>E404</f>
        <v>20</v>
      </c>
    </row>
    <row r="404" spans="1:5" ht="22.5">
      <c r="A404" s="10" t="s">
        <v>508</v>
      </c>
      <c r="B404" s="42" t="s">
        <v>672</v>
      </c>
      <c r="C404" s="10"/>
      <c r="D404" s="50" t="s">
        <v>401</v>
      </c>
      <c r="E404" s="142">
        <f>E405</f>
        <v>20</v>
      </c>
    </row>
    <row r="405" spans="1:5" ht="12.75">
      <c r="A405" s="10" t="s">
        <v>508</v>
      </c>
      <c r="B405" s="42" t="s">
        <v>673</v>
      </c>
      <c r="C405" s="10"/>
      <c r="D405" s="50" t="s">
        <v>668</v>
      </c>
      <c r="E405" s="142">
        <f>E406</f>
        <v>20</v>
      </c>
    </row>
    <row r="406" spans="1:5" ht="22.5">
      <c r="A406" s="10" t="s">
        <v>508</v>
      </c>
      <c r="B406" s="42" t="s">
        <v>673</v>
      </c>
      <c r="C406" s="10" t="s">
        <v>582</v>
      </c>
      <c r="D406" s="35" t="s">
        <v>583</v>
      </c>
      <c r="E406" s="142">
        <f>'Прил.№4'!F595</f>
        <v>20</v>
      </c>
    </row>
    <row r="407" spans="1:5" ht="12.75">
      <c r="A407" s="10" t="s">
        <v>508</v>
      </c>
      <c r="B407" s="42" t="s">
        <v>674</v>
      </c>
      <c r="C407" s="10"/>
      <c r="D407" s="50" t="s">
        <v>701</v>
      </c>
      <c r="E407" s="142">
        <f>E408</f>
        <v>7579.4</v>
      </c>
    </row>
    <row r="408" spans="1:5" ht="33.75">
      <c r="A408" s="10" t="s">
        <v>508</v>
      </c>
      <c r="B408" s="42" t="s">
        <v>675</v>
      </c>
      <c r="C408" s="10"/>
      <c r="D408" s="35" t="s">
        <v>676</v>
      </c>
      <c r="E408" s="142">
        <f>E409</f>
        <v>7579.4</v>
      </c>
    </row>
    <row r="409" spans="1:5" ht="12.75">
      <c r="A409" s="10" t="s">
        <v>508</v>
      </c>
      <c r="B409" s="42" t="s">
        <v>677</v>
      </c>
      <c r="C409" s="10"/>
      <c r="D409" s="34" t="s">
        <v>264</v>
      </c>
      <c r="E409" s="142">
        <f>E410+E413</f>
        <v>7579.4</v>
      </c>
    </row>
    <row r="410" spans="1:5" ht="12.75">
      <c r="A410" s="10" t="s">
        <v>508</v>
      </c>
      <c r="B410" s="42" t="s">
        <v>678</v>
      </c>
      <c r="C410" s="10"/>
      <c r="D410" s="35" t="s">
        <v>405</v>
      </c>
      <c r="E410" s="142">
        <f>E411</f>
        <v>932</v>
      </c>
    </row>
    <row r="411" spans="1:5" ht="12.75">
      <c r="A411" s="10" t="s">
        <v>508</v>
      </c>
      <c r="B411" s="42" t="s">
        <v>679</v>
      </c>
      <c r="C411" s="10"/>
      <c r="D411" s="35" t="s">
        <v>680</v>
      </c>
      <c r="E411" s="142">
        <f>E412</f>
        <v>932</v>
      </c>
    </row>
    <row r="412" spans="1:5" ht="33.75">
      <c r="A412" s="10" t="s">
        <v>508</v>
      </c>
      <c r="B412" s="42" t="s">
        <v>679</v>
      </c>
      <c r="C412" s="10" t="s">
        <v>580</v>
      </c>
      <c r="D412" s="35" t="s">
        <v>581</v>
      </c>
      <c r="E412" s="142">
        <f>'Прил.№4'!F601</f>
        <v>932</v>
      </c>
    </row>
    <row r="413" spans="1:5" ht="22.5">
      <c r="A413" s="10" t="s">
        <v>508</v>
      </c>
      <c r="B413" s="42" t="s">
        <v>681</v>
      </c>
      <c r="C413" s="10"/>
      <c r="D413" s="35" t="s">
        <v>654</v>
      </c>
      <c r="E413" s="142">
        <f>E414+E418</f>
        <v>6647.4</v>
      </c>
    </row>
    <row r="414" spans="1:5" ht="22.5">
      <c r="A414" s="10" t="s">
        <v>508</v>
      </c>
      <c r="B414" s="42" t="s">
        <v>682</v>
      </c>
      <c r="C414" s="10"/>
      <c r="D414" s="37" t="s">
        <v>666</v>
      </c>
      <c r="E414" s="142">
        <f>E415+E416+E417</f>
        <v>6598</v>
      </c>
    </row>
    <row r="415" spans="1:5" ht="33.75">
      <c r="A415" s="10" t="s">
        <v>508</v>
      </c>
      <c r="B415" s="42" t="s">
        <v>682</v>
      </c>
      <c r="C415" s="10" t="s">
        <v>580</v>
      </c>
      <c r="D415" s="35" t="s">
        <v>581</v>
      </c>
      <c r="E415" s="142">
        <f>'Прил.№4'!F604</f>
        <v>4902</v>
      </c>
    </row>
    <row r="416" spans="1:5" ht="22.5">
      <c r="A416" s="10" t="s">
        <v>508</v>
      </c>
      <c r="B416" s="42" t="s">
        <v>682</v>
      </c>
      <c r="C416" s="10" t="s">
        <v>582</v>
      </c>
      <c r="D416" s="35" t="s">
        <v>583</v>
      </c>
      <c r="E416" s="142">
        <f>'Прил.№4'!F605</f>
        <v>1578</v>
      </c>
    </row>
    <row r="417" spans="1:5" ht="12.75">
      <c r="A417" s="10" t="s">
        <v>508</v>
      </c>
      <c r="B417" s="42" t="s">
        <v>682</v>
      </c>
      <c r="C417" s="10" t="s">
        <v>646</v>
      </c>
      <c r="D417" s="34" t="s">
        <v>647</v>
      </c>
      <c r="E417" s="145">
        <f>'Прил.№4'!F606</f>
        <v>118</v>
      </c>
    </row>
    <row r="418" spans="1:5" ht="33.75">
      <c r="A418" s="10" t="s">
        <v>508</v>
      </c>
      <c r="B418" s="42" t="s">
        <v>683</v>
      </c>
      <c r="C418" s="10"/>
      <c r="D418" s="35" t="s">
        <v>252</v>
      </c>
      <c r="E418" s="142">
        <f>E419</f>
        <v>49.4</v>
      </c>
    </row>
    <row r="419" spans="1:5" ht="22.5">
      <c r="A419" s="10" t="s">
        <v>508</v>
      </c>
      <c r="B419" s="42" t="s">
        <v>684</v>
      </c>
      <c r="C419" s="10"/>
      <c r="D419" s="37" t="s">
        <v>666</v>
      </c>
      <c r="E419" s="142">
        <f>E420</f>
        <v>49.4</v>
      </c>
    </row>
    <row r="420" spans="1:5" ht="22.5">
      <c r="A420" s="10" t="s">
        <v>508</v>
      </c>
      <c r="B420" s="42" t="s">
        <v>684</v>
      </c>
      <c r="C420" s="10" t="s">
        <v>582</v>
      </c>
      <c r="D420" s="35" t="s">
        <v>583</v>
      </c>
      <c r="E420" s="142">
        <f>'Прил.№4'!F609</f>
        <v>49.4</v>
      </c>
    </row>
    <row r="421" spans="1:5" ht="12.75">
      <c r="A421" s="40" t="s">
        <v>510</v>
      </c>
      <c r="B421" s="40"/>
      <c r="C421" s="18"/>
      <c r="D421" s="14" t="str">
        <f>'Прил.№4'!E399</f>
        <v>Культура и кинематография</v>
      </c>
      <c r="E421" s="140">
        <f>E422+E463</f>
        <v>27105.5</v>
      </c>
    </row>
    <row r="422" spans="1:5" ht="12.75">
      <c r="A422" s="40" t="s">
        <v>531</v>
      </c>
      <c r="B422" s="40"/>
      <c r="C422" s="18"/>
      <c r="D422" s="20" t="s">
        <v>532</v>
      </c>
      <c r="E422" s="140">
        <f>E423</f>
        <v>21555.5</v>
      </c>
    </row>
    <row r="423" spans="1:5" s="5" customFormat="1" ht="22.5">
      <c r="A423" s="10" t="s">
        <v>531</v>
      </c>
      <c r="B423" s="42" t="s">
        <v>96</v>
      </c>
      <c r="C423" s="10"/>
      <c r="D423" s="35" t="s">
        <v>698</v>
      </c>
      <c r="E423" s="142">
        <f>E424+E444+E455</f>
        <v>21555.5</v>
      </c>
    </row>
    <row r="424" spans="1:5" ht="22.5">
      <c r="A424" s="10" t="s">
        <v>531</v>
      </c>
      <c r="B424" s="42" t="s">
        <v>28</v>
      </c>
      <c r="C424" s="10"/>
      <c r="D424" s="47" t="s">
        <v>411</v>
      </c>
      <c r="E424" s="142">
        <f>E425</f>
        <v>15215.5</v>
      </c>
    </row>
    <row r="425" spans="1:5" ht="12.75">
      <c r="A425" s="10" t="s">
        <v>531</v>
      </c>
      <c r="B425" s="42" t="s">
        <v>29</v>
      </c>
      <c r="C425" s="10"/>
      <c r="D425" s="35" t="s">
        <v>412</v>
      </c>
      <c r="E425" s="142">
        <f>E426</f>
        <v>15215.5</v>
      </c>
    </row>
    <row r="426" spans="1:5" ht="12.75">
      <c r="A426" s="10" t="s">
        <v>531</v>
      </c>
      <c r="B426" s="42" t="s">
        <v>30</v>
      </c>
      <c r="C426" s="10"/>
      <c r="D426" s="34" t="s">
        <v>264</v>
      </c>
      <c r="E426" s="142">
        <f>E427+E436+E441+E430+E433</f>
        <v>15215.5</v>
      </c>
    </row>
    <row r="427" spans="1:5" ht="22.5">
      <c r="A427" s="10" t="s">
        <v>531</v>
      </c>
      <c r="B427" s="42" t="s">
        <v>31</v>
      </c>
      <c r="C427" s="10"/>
      <c r="D427" s="35" t="s">
        <v>413</v>
      </c>
      <c r="E427" s="142">
        <f>E428</f>
        <v>4670</v>
      </c>
    </row>
    <row r="428" spans="1:5" ht="22.5">
      <c r="A428" s="10" t="s">
        <v>531</v>
      </c>
      <c r="B428" s="42" t="s">
        <v>32</v>
      </c>
      <c r="C428" s="10"/>
      <c r="D428" s="35" t="s">
        <v>102</v>
      </c>
      <c r="E428" s="142">
        <f>E429</f>
        <v>4670</v>
      </c>
    </row>
    <row r="429" spans="1:5" ht="22.5">
      <c r="A429" s="10" t="s">
        <v>531</v>
      </c>
      <c r="B429" s="42" t="s">
        <v>32</v>
      </c>
      <c r="C429" s="10" t="s">
        <v>648</v>
      </c>
      <c r="D429" s="35" t="s">
        <v>399</v>
      </c>
      <c r="E429" s="142">
        <f>'Прил.№4'!F407</f>
        <v>4670</v>
      </c>
    </row>
    <row r="430" spans="1:5" ht="12.75">
      <c r="A430" s="10" t="s">
        <v>531</v>
      </c>
      <c r="B430" s="42" t="s">
        <v>14</v>
      </c>
      <c r="C430" s="10"/>
      <c r="D430" s="37" t="s">
        <v>218</v>
      </c>
      <c r="E430" s="142">
        <f>E431</f>
        <v>1712.5</v>
      </c>
    </row>
    <row r="431" spans="1:5" ht="12.75">
      <c r="A431" s="10" t="s">
        <v>531</v>
      </c>
      <c r="B431" s="42" t="s">
        <v>15</v>
      </c>
      <c r="C431" s="10"/>
      <c r="D431" s="35" t="s">
        <v>16</v>
      </c>
      <c r="E431" s="142">
        <f>E432</f>
        <v>1712.5</v>
      </c>
    </row>
    <row r="432" spans="1:5" ht="22.5">
      <c r="A432" s="10" t="s">
        <v>531</v>
      </c>
      <c r="B432" s="42" t="s">
        <v>15</v>
      </c>
      <c r="C432" s="10" t="s">
        <v>648</v>
      </c>
      <c r="D432" s="35" t="s">
        <v>399</v>
      </c>
      <c r="E432" s="142">
        <f>'Прил.№4'!F410</f>
        <v>1712.5</v>
      </c>
    </row>
    <row r="433" spans="1:5" ht="22.5">
      <c r="A433" s="10" t="s">
        <v>531</v>
      </c>
      <c r="B433" s="42" t="s">
        <v>17</v>
      </c>
      <c r="C433" s="10"/>
      <c r="D433" s="37" t="s">
        <v>537</v>
      </c>
      <c r="E433" s="142">
        <f>E434</f>
        <v>150</v>
      </c>
    </row>
    <row r="434" spans="1:5" ht="12.75">
      <c r="A434" s="10" t="s">
        <v>531</v>
      </c>
      <c r="B434" s="42" t="s">
        <v>18</v>
      </c>
      <c r="C434" s="10"/>
      <c r="D434" s="35" t="s">
        <v>16</v>
      </c>
      <c r="E434" s="142">
        <f>E435</f>
        <v>150</v>
      </c>
    </row>
    <row r="435" spans="1:5" ht="22.5">
      <c r="A435" s="10" t="s">
        <v>531</v>
      </c>
      <c r="B435" s="42" t="s">
        <v>18</v>
      </c>
      <c r="C435" s="10" t="s">
        <v>648</v>
      </c>
      <c r="D435" s="35" t="s">
        <v>399</v>
      </c>
      <c r="E435" s="142">
        <f>'Прил.№4'!F413</f>
        <v>150</v>
      </c>
    </row>
    <row r="436" spans="1:5" ht="22.5">
      <c r="A436" s="10" t="s">
        <v>531</v>
      </c>
      <c r="B436" s="42" t="s">
        <v>33</v>
      </c>
      <c r="C436" s="52"/>
      <c r="D436" s="50" t="s">
        <v>414</v>
      </c>
      <c r="E436" s="142">
        <f>E437</f>
        <v>8503</v>
      </c>
    </row>
    <row r="437" spans="1:5" ht="22.5">
      <c r="A437" s="10" t="s">
        <v>531</v>
      </c>
      <c r="B437" s="42" t="s">
        <v>34</v>
      </c>
      <c r="C437" s="52"/>
      <c r="D437" s="50" t="s">
        <v>127</v>
      </c>
      <c r="E437" s="142">
        <f>E438+E439+E440</f>
        <v>8503</v>
      </c>
    </row>
    <row r="438" spans="1:5" ht="33.75">
      <c r="A438" s="10" t="s">
        <v>531</v>
      </c>
      <c r="B438" s="42" t="s">
        <v>34</v>
      </c>
      <c r="C438" s="10" t="s">
        <v>580</v>
      </c>
      <c r="D438" s="35" t="s">
        <v>581</v>
      </c>
      <c r="E438" s="145">
        <f>'Прил.№4'!F416</f>
        <v>5679</v>
      </c>
    </row>
    <row r="439" spans="1:5" ht="22.5">
      <c r="A439" s="10" t="s">
        <v>531</v>
      </c>
      <c r="B439" s="42" t="s">
        <v>34</v>
      </c>
      <c r="C439" s="10" t="s">
        <v>582</v>
      </c>
      <c r="D439" s="35" t="s">
        <v>583</v>
      </c>
      <c r="E439" s="145">
        <f>'Прил.№4'!F417</f>
        <v>2787.5</v>
      </c>
    </row>
    <row r="440" spans="1:5" ht="12.75">
      <c r="A440" s="10" t="s">
        <v>531</v>
      </c>
      <c r="B440" s="42" t="s">
        <v>34</v>
      </c>
      <c r="C440" s="10" t="s">
        <v>646</v>
      </c>
      <c r="D440" s="34" t="s">
        <v>647</v>
      </c>
      <c r="E440" s="142">
        <f>'Прил.№4'!F418</f>
        <v>36.5</v>
      </c>
    </row>
    <row r="441" spans="1:5" ht="22.5">
      <c r="A441" s="10" t="s">
        <v>531</v>
      </c>
      <c r="B441" s="42" t="s">
        <v>35</v>
      </c>
      <c r="C441" s="10"/>
      <c r="D441" s="35" t="s">
        <v>402</v>
      </c>
      <c r="E441" s="142">
        <f>E442</f>
        <v>180</v>
      </c>
    </row>
    <row r="442" spans="1:5" ht="22.5">
      <c r="A442" s="10" t="s">
        <v>531</v>
      </c>
      <c r="B442" s="42" t="s">
        <v>36</v>
      </c>
      <c r="C442" s="10"/>
      <c r="D442" s="50" t="s">
        <v>127</v>
      </c>
      <c r="E442" s="142">
        <f>E443</f>
        <v>180</v>
      </c>
    </row>
    <row r="443" spans="1:5" ht="22.5">
      <c r="A443" s="10" t="s">
        <v>531</v>
      </c>
      <c r="B443" s="42" t="s">
        <v>36</v>
      </c>
      <c r="C443" s="10" t="s">
        <v>582</v>
      </c>
      <c r="D443" s="35" t="s">
        <v>583</v>
      </c>
      <c r="E443" s="142">
        <f>'Прил.№4'!F421</f>
        <v>180</v>
      </c>
    </row>
    <row r="444" spans="1:5" ht="12.75">
      <c r="A444" s="10" t="s">
        <v>531</v>
      </c>
      <c r="B444" s="42" t="s">
        <v>37</v>
      </c>
      <c r="C444" s="10"/>
      <c r="D444" s="47" t="s">
        <v>427</v>
      </c>
      <c r="E444" s="145">
        <f>E445</f>
        <v>6084</v>
      </c>
    </row>
    <row r="445" spans="1:5" ht="12.75">
      <c r="A445" s="10" t="s">
        <v>531</v>
      </c>
      <c r="B445" s="42" t="s">
        <v>38</v>
      </c>
      <c r="C445" s="10"/>
      <c r="D445" s="35" t="s">
        <v>427</v>
      </c>
      <c r="E445" s="145">
        <f>E446</f>
        <v>6084</v>
      </c>
    </row>
    <row r="446" spans="1:5" ht="12.75">
      <c r="A446" s="10" t="s">
        <v>531</v>
      </c>
      <c r="B446" s="42" t="s">
        <v>39</v>
      </c>
      <c r="C446" s="10"/>
      <c r="D446" s="34" t="s">
        <v>264</v>
      </c>
      <c r="E446" s="145">
        <f>E447+E452</f>
        <v>6084</v>
      </c>
    </row>
    <row r="447" spans="1:5" ht="12.75">
      <c r="A447" s="10" t="s">
        <v>531</v>
      </c>
      <c r="B447" s="42" t="s">
        <v>40</v>
      </c>
      <c r="C447" s="10"/>
      <c r="D447" s="35" t="s">
        <v>415</v>
      </c>
      <c r="E447" s="145">
        <f>E448</f>
        <v>5964</v>
      </c>
    </row>
    <row r="448" spans="1:5" ht="22.5">
      <c r="A448" s="10" t="s">
        <v>531</v>
      </c>
      <c r="B448" s="42" t="s">
        <v>41</v>
      </c>
      <c r="C448" s="10"/>
      <c r="D448" s="50" t="s">
        <v>127</v>
      </c>
      <c r="E448" s="145">
        <f>E449+E450+E451</f>
        <v>5964</v>
      </c>
    </row>
    <row r="449" spans="1:5" ht="33.75">
      <c r="A449" s="10" t="s">
        <v>531</v>
      </c>
      <c r="B449" s="42" t="s">
        <v>41</v>
      </c>
      <c r="C449" s="10" t="s">
        <v>580</v>
      </c>
      <c r="D449" s="35" t="s">
        <v>581</v>
      </c>
      <c r="E449" s="145">
        <f>'Прил.№4'!F427</f>
        <v>4893.4</v>
      </c>
    </row>
    <row r="450" spans="1:5" ht="22.5">
      <c r="A450" s="10" t="s">
        <v>531</v>
      </c>
      <c r="B450" s="42" t="s">
        <v>41</v>
      </c>
      <c r="C450" s="10" t="s">
        <v>582</v>
      </c>
      <c r="D450" s="35" t="s">
        <v>583</v>
      </c>
      <c r="E450" s="145">
        <f>'Прил.№4'!F428</f>
        <v>1046.6</v>
      </c>
    </row>
    <row r="451" spans="1:5" ht="12.75">
      <c r="A451" s="10" t="s">
        <v>531</v>
      </c>
      <c r="B451" s="42" t="s">
        <v>41</v>
      </c>
      <c r="C451" s="10" t="s">
        <v>646</v>
      </c>
      <c r="D451" s="34" t="s">
        <v>647</v>
      </c>
      <c r="E451" s="142">
        <f>'Прил.№4'!F429</f>
        <v>24</v>
      </c>
    </row>
    <row r="452" spans="1:5" ht="22.5">
      <c r="A452" s="10" t="s">
        <v>531</v>
      </c>
      <c r="B452" s="42" t="s">
        <v>42</v>
      </c>
      <c r="C452" s="10"/>
      <c r="D452" s="35" t="s">
        <v>195</v>
      </c>
      <c r="E452" s="145">
        <f>E453</f>
        <v>120</v>
      </c>
    </row>
    <row r="453" spans="1:5" ht="22.5">
      <c r="A453" s="10" t="s">
        <v>531</v>
      </c>
      <c r="B453" s="42" t="s">
        <v>43</v>
      </c>
      <c r="C453" s="10"/>
      <c r="D453" s="50" t="s">
        <v>127</v>
      </c>
      <c r="E453" s="145">
        <f>E454</f>
        <v>120</v>
      </c>
    </row>
    <row r="454" spans="1:5" ht="22.5">
      <c r="A454" s="10" t="s">
        <v>531</v>
      </c>
      <c r="B454" s="42" t="s">
        <v>43</v>
      </c>
      <c r="C454" s="10" t="s">
        <v>582</v>
      </c>
      <c r="D454" s="35" t="s">
        <v>583</v>
      </c>
      <c r="E454" s="145">
        <f>'Прил.№4'!F432</f>
        <v>120</v>
      </c>
    </row>
    <row r="455" spans="1:5" ht="12.75">
      <c r="A455" s="10" t="s">
        <v>531</v>
      </c>
      <c r="B455" s="42" t="s">
        <v>44</v>
      </c>
      <c r="C455" s="10"/>
      <c r="D455" s="47" t="s">
        <v>428</v>
      </c>
      <c r="E455" s="145">
        <f>E456</f>
        <v>256</v>
      </c>
    </row>
    <row r="456" spans="1:5" ht="12.75">
      <c r="A456" s="10" t="s">
        <v>531</v>
      </c>
      <c r="B456" s="42" t="s">
        <v>45</v>
      </c>
      <c r="C456" s="10"/>
      <c r="D456" s="35" t="s">
        <v>428</v>
      </c>
      <c r="E456" s="145">
        <f>E457</f>
        <v>256</v>
      </c>
    </row>
    <row r="457" spans="1:5" ht="12.75">
      <c r="A457" s="10" t="s">
        <v>531</v>
      </c>
      <c r="B457" s="42" t="s">
        <v>46</v>
      </c>
      <c r="C457" s="10"/>
      <c r="D457" s="34" t="s">
        <v>264</v>
      </c>
      <c r="E457" s="145">
        <f>E458</f>
        <v>256</v>
      </c>
    </row>
    <row r="458" spans="1:5" ht="12.75">
      <c r="A458" s="10" t="s">
        <v>531</v>
      </c>
      <c r="B458" s="42" t="s">
        <v>47</v>
      </c>
      <c r="C458" s="10"/>
      <c r="D458" s="35" t="s">
        <v>419</v>
      </c>
      <c r="E458" s="145">
        <f>E459</f>
        <v>256</v>
      </c>
    </row>
    <row r="459" spans="1:5" ht="22.5">
      <c r="A459" s="10" t="s">
        <v>531</v>
      </c>
      <c r="B459" s="42" t="s">
        <v>48</v>
      </c>
      <c r="C459" s="10"/>
      <c r="D459" s="50" t="s">
        <v>127</v>
      </c>
      <c r="E459" s="145">
        <f>E460+E461+E462</f>
        <v>256</v>
      </c>
    </row>
    <row r="460" spans="1:5" ht="33.75">
      <c r="A460" s="10" t="s">
        <v>531</v>
      </c>
      <c r="B460" s="42" t="s">
        <v>48</v>
      </c>
      <c r="C460" s="10" t="s">
        <v>580</v>
      </c>
      <c r="D460" s="35" t="s">
        <v>581</v>
      </c>
      <c r="E460" s="145">
        <f>'Прил.№4'!F438</f>
        <v>138</v>
      </c>
    </row>
    <row r="461" spans="1:5" ht="22.5">
      <c r="A461" s="10" t="s">
        <v>531</v>
      </c>
      <c r="B461" s="42" t="s">
        <v>48</v>
      </c>
      <c r="C461" s="10" t="s">
        <v>582</v>
      </c>
      <c r="D461" s="35" t="s">
        <v>583</v>
      </c>
      <c r="E461" s="145">
        <f>'Прил.№4'!F439</f>
        <v>115.5</v>
      </c>
    </row>
    <row r="462" spans="1:5" ht="12.75">
      <c r="A462" s="10" t="s">
        <v>531</v>
      </c>
      <c r="B462" s="42" t="s">
        <v>48</v>
      </c>
      <c r="C462" s="10" t="s">
        <v>646</v>
      </c>
      <c r="D462" s="34" t="s">
        <v>647</v>
      </c>
      <c r="E462" s="142">
        <f>'Прил.№4'!F440</f>
        <v>2.5</v>
      </c>
    </row>
    <row r="463" spans="1:5" ht="12.75">
      <c r="A463" s="67" t="s">
        <v>511</v>
      </c>
      <c r="B463" s="67"/>
      <c r="C463" s="68"/>
      <c r="D463" s="69" t="str">
        <f>'Прил.№4'!E441</f>
        <v>Другие вопросы в области культуры, кинематографии</v>
      </c>
      <c r="E463" s="140">
        <f>E464</f>
        <v>5550</v>
      </c>
    </row>
    <row r="464" spans="1:5" s="5" customFormat="1" ht="22.5">
      <c r="A464" s="10" t="s">
        <v>511</v>
      </c>
      <c r="B464" s="42" t="s">
        <v>96</v>
      </c>
      <c r="C464" s="10"/>
      <c r="D464" s="35" t="s">
        <v>698</v>
      </c>
      <c r="E464" s="142">
        <f>E465</f>
        <v>5550</v>
      </c>
    </row>
    <row r="465" spans="1:5" s="5" customFormat="1" ht="12.75">
      <c r="A465" s="10" t="s">
        <v>511</v>
      </c>
      <c r="B465" s="42" t="s">
        <v>49</v>
      </c>
      <c r="C465" s="10"/>
      <c r="D465" s="47" t="s">
        <v>701</v>
      </c>
      <c r="E465" s="142">
        <f>E466</f>
        <v>5550</v>
      </c>
    </row>
    <row r="466" spans="1:5" s="5" customFormat="1" ht="33.75">
      <c r="A466" s="10" t="s">
        <v>511</v>
      </c>
      <c r="B466" s="42" t="s">
        <v>50</v>
      </c>
      <c r="C466" s="10"/>
      <c r="D466" s="35" t="s">
        <v>421</v>
      </c>
      <c r="E466" s="142">
        <f>E467</f>
        <v>5550</v>
      </c>
    </row>
    <row r="467" spans="1:5" s="5" customFormat="1" ht="12.75">
      <c r="A467" s="10" t="s">
        <v>511</v>
      </c>
      <c r="B467" s="42" t="s">
        <v>51</v>
      </c>
      <c r="C467" s="10"/>
      <c r="D467" s="34" t="s">
        <v>264</v>
      </c>
      <c r="E467" s="142">
        <f>E468+E472+E480</f>
        <v>5550</v>
      </c>
    </row>
    <row r="468" spans="1:5" s="5" customFormat="1" ht="22.5">
      <c r="A468" s="10" t="s">
        <v>511</v>
      </c>
      <c r="B468" s="42" t="s">
        <v>52</v>
      </c>
      <c r="C468" s="10"/>
      <c r="D468" s="34" t="s">
        <v>53</v>
      </c>
      <c r="E468" s="142">
        <f>E469</f>
        <v>870</v>
      </c>
    </row>
    <row r="469" spans="1:5" s="5" customFormat="1" ht="12.75">
      <c r="A469" s="10" t="s">
        <v>511</v>
      </c>
      <c r="B469" s="42" t="s">
        <v>54</v>
      </c>
      <c r="C469" s="10"/>
      <c r="D469" s="34" t="s">
        <v>270</v>
      </c>
      <c r="E469" s="142">
        <f>E470+E471</f>
        <v>870</v>
      </c>
    </row>
    <row r="470" spans="1:5" s="5" customFormat="1" ht="33.75">
      <c r="A470" s="10" t="s">
        <v>511</v>
      </c>
      <c r="B470" s="42" t="s">
        <v>54</v>
      </c>
      <c r="C470" s="10" t="s">
        <v>580</v>
      </c>
      <c r="D470" s="35" t="s">
        <v>581</v>
      </c>
      <c r="E470" s="142">
        <f>'Прил.№4'!F448</f>
        <v>869</v>
      </c>
    </row>
    <row r="471" spans="1:5" s="5" customFormat="1" ht="12.75">
      <c r="A471" s="10" t="s">
        <v>511</v>
      </c>
      <c r="B471" s="42" t="s">
        <v>54</v>
      </c>
      <c r="C471" s="10" t="s">
        <v>646</v>
      </c>
      <c r="D471" s="34" t="s">
        <v>647</v>
      </c>
      <c r="E471" s="142">
        <f>'Прил.№4'!F449</f>
        <v>1</v>
      </c>
    </row>
    <row r="472" spans="1:5" ht="33.75">
      <c r="A472" s="10" t="s">
        <v>511</v>
      </c>
      <c r="B472" s="42" t="s">
        <v>55</v>
      </c>
      <c r="C472" s="10"/>
      <c r="D472" s="35" t="s">
        <v>422</v>
      </c>
      <c r="E472" s="142">
        <f>E473+E477</f>
        <v>1579</v>
      </c>
    </row>
    <row r="473" spans="1:5" ht="22.5">
      <c r="A473" s="10" t="s">
        <v>511</v>
      </c>
      <c r="B473" s="42" t="s">
        <v>56</v>
      </c>
      <c r="C473" s="10"/>
      <c r="D473" s="50" t="s">
        <v>127</v>
      </c>
      <c r="E473" s="142">
        <f>E474+E475+E476</f>
        <v>1520</v>
      </c>
    </row>
    <row r="474" spans="1:5" ht="33.75">
      <c r="A474" s="10" t="s">
        <v>511</v>
      </c>
      <c r="B474" s="42" t="s">
        <v>56</v>
      </c>
      <c r="C474" s="10" t="s">
        <v>580</v>
      </c>
      <c r="D474" s="35" t="s">
        <v>581</v>
      </c>
      <c r="E474" s="145">
        <f>'Прил.№4'!F452</f>
        <v>1375</v>
      </c>
    </row>
    <row r="475" spans="1:5" ht="22.5">
      <c r="A475" s="10" t="s">
        <v>511</v>
      </c>
      <c r="B475" s="42" t="s">
        <v>56</v>
      </c>
      <c r="C475" s="10" t="s">
        <v>582</v>
      </c>
      <c r="D475" s="35" t="s">
        <v>583</v>
      </c>
      <c r="E475" s="142">
        <f>'Прил.№4'!F453</f>
        <v>135</v>
      </c>
    </row>
    <row r="476" spans="1:5" ht="12.75">
      <c r="A476" s="10" t="s">
        <v>511</v>
      </c>
      <c r="B476" s="42" t="s">
        <v>56</v>
      </c>
      <c r="C476" s="10" t="s">
        <v>646</v>
      </c>
      <c r="D476" s="34" t="s">
        <v>647</v>
      </c>
      <c r="E476" s="142">
        <f>'Прил.№4'!F454</f>
        <v>10</v>
      </c>
    </row>
    <row r="477" spans="1:5" ht="33.75">
      <c r="A477" s="10" t="s">
        <v>511</v>
      </c>
      <c r="B477" s="42" t="s">
        <v>57</v>
      </c>
      <c r="C477" s="10"/>
      <c r="D477" s="35" t="s">
        <v>117</v>
      </c>
      <c r="E477" s="148">
        <f>E478</f>
        <v>59</v>
      </c>
    </row>
    <row r="478" spans="1:5" ht="22.5">
      <c r="A478" s="10" t="s">
        <v>511</v>
      </c>
      <c r="B478" s="42" t="s">
        <v>58</v>
      </c>
      <c r="C478" s="10"/>
      <c r="D478" s="50" t="s">
        <v>127</v>
      </c>
      <c r="E478" s="148">
        <f>E479</f>
        <v>59</v>
      </c>
    </row>
    <row r="479" spans="1:5" ht="22.5">
      <c r="A479" s="10" t="s">
        <v>511</v>
      </c>
      <c r="B479" s="42" t="s">
        <v>58</v>
      </c>
      <c r="C479" s="10" t="s">
        <v>582</v>
      </c>
      <c r="D479" s="35" t="s">
        <v>583</v>
      </c>
      <c r="E479" s="148">
        <f>'Прил.№4'!F457</f>
        <v>59</v>
      </c>
    </row>
    <row r="480" spans="1:5" ht="33.75">
      <c r="A480" s="10" t="s">
        <v>511</v>
      </c>
      <c r="B480" s="42" t="s">
        <v>59</v>
      </c>
      <c r="C480" s="10"/>
      <c r="D480" s="35" t="s">
        <v>116</v>
      </c>
      <c r="E480" s="148">
        <f>E481</f>
        <v>3101</v>
      </c>
    </row>
    <row r="481" spans="1:5" ht="22.5">
      <c r="A481" s="10" t="s">
        <v>511</v>
      </c>
      <c r="B481" s="42" t="s">
        <v>60</v>
      </c>
      <c r="C481" s="10"/>
      <c r="D481" s="50" t="s">
        <v>127</v>
      </c>
      <c r="E481" s="148">
        <f>E482+E483+E484</f>
        <v>3101</v>
      </c>
    </row>
    <row r="482" spans="1:5" ht="33.75">
      <c r="A482" s="10" t="s">
        <v>511</v>
      </c>
      <c r="B482" s="42" t="s">
        <v>60</v>
      </c>
      <c r="C482" s="10" t="s">
        <v>580</v>
      </c>
      <c r="D482" s="35" t="s">
        <v>581</v>
      </c>
      <c r="E482" s="148">
        <f>'Прил.№4'!F460</f>
        <v>2768</v>
      </c>
    </row>
    <row r="483" spans="1:5" ht="22.5">
      <c r="A483" s="10" t="s">
        <v>511</v>
      </c>
      <c r="B483" s="42" t="s">
        <v>60</v>
      </c>
      <c r="C483" s="10" t="s">
        <v>582</v>
      </c>
      <c r="D483" s="35" t="s">
        <v>583</v>
      </c>
      <c r="E483" s="148">
        <f>'Прил.№4'!F461</f>
        <v>331</v>
      </c>
    </row>
    <row r="484" spans="1:5" ht="12.75">
      <c r="A484" s="10" t="s">
        <v>511</v>
      </c>
      <c r="B484" s="42" t="s">
        <v>60</v>
      </c>
      <c r="C484" s="10" t="s">
        <v>646</v>
      </c>
      <c r="D484" s="34" t="s">
        <v>647</v>
      </c>
      <c r="E484" s="148">
        <f>'Прил.№4'!F462</f>
        <v>2</v>
      </c>
    </row>
    <row r="485" spans="1:5" ht="12.75">
      <c r="A485" s="64" t="s">
        <v>512</v>
      </c>
      <c r="B485" s="40"/>
      <c r="C485" s="18"/>
      <c r="D485" s="14" t="s">
        <v>513</v>
      </c>
      <c r="E485" s="144">
        <f>E486+E494+E540</f>
        <v>13388.5</v>
      </c>
    </row>
    <row r="486" spans="1:5" s="5" customFormat="1" ht="12.75">
      <c r="A486" s="40" t="s">
        <v>514</v>
      </c>
      <c r="B486" s="40"/>
      <c r="C486" s="18"/>
      <c r="D486" s="14" t="s">
        <v>515</v>
      </c>
      <c r="E486" s="140">
        <f>E493</f>
        <v>1200</v>
      </c>
    </row>
    <row r="487" spans="1:5" s="5" customFormat="1" ht="22.5">
      <c r="A487" s="10" t="s">
        <v>514</v>
      </c>
      <c r="B487" s="42" t="s">
        <v>266</v>
      </c>
      <c r="C487" s="10"/>
      <c r="D487" s="35" t="s">
        <v>656</v>
      </c>
      <c r="E487" s="142">
        <f aca="true" t="shared" si="9" ref="E487:E492">E488</f>
        <v>1200</v>
      </c>
    </row>
    <row r="488" spans="1:5" s="5" customFormat="1" ht="33.75">
      <c r="A488" s="19" t="s">
        <v>514</v>
      </c>
      <c r="B488" s="42" t="s">
        <v>285</v>
      </c>
      <c r="C488" s="10"/>
      <c r="D488" s="47" t="s">
        <v>417</v>
      </c>
      <c r="E488" s="142">
        <f t="shared" si="9"/>
        <v>1200</v>
      </c>
    </row>
    <row r="489" spans="1:5" s="5" customFormat="1" ht="22.5">
      <c r="A489" s="19" t="s">
        <v>514</v>
      </c>
      <c r="B489" s="42" t="s">
        <v>352</v>
      </c>
      <c r="C489" s="19"/>
      <c r="D489" s="34" t="s">
        <v>357</v>
      </c>
      <c r="E489" s="142">
        <f t="shared" si="9"/>
        <v>1200</v>
      </c>
    </row>
    <row r="490" spans="1:5" s="5" customFormat="1" ht="12.75">
      <c r="A490" s="19" t="s">
        <v>514</v>
      </c>
      <c r="B490" s="42" t="s">
        <v>353</v>
      </c>
      <c r="C490" s="19"/>
      <c r="D490" s="34" t="s">
        <v>264</v>
      </c>
      <c r="E490" s="142">
        <f t="shared" si="9"/>
        <v>1200</v>
      </c>
    </row>
    <row r="491" spans="1:5" s="5" customFormat="1" ht="22.5">
      <c r="A491" s="19" t="s">
        <v>514</v>
      </c>
      <c r="B491" s="42" t="s">
        <v>354</v>
      </c>
      <c r="C491" s="19"/>
      <c r="D491" s="34" t="s">
        <v>355</v>
      </c>
      <c r="E491" s="142">
        <f t="shared" si="9"/>
        <v>1200</v>
      </c>
    </row>
    <row r="492" spans="1:5" s="5" customFormat="1" ht="12.75">
      <c r="A492" s="19" t="s">
        <v>514</v>
      </c>
      <c r="B492" s="42" t="s">
        <v>356</v>
      </c>
      <c r="C492" s="19"/>
      <c r="D492" s="34" t="s">
        <v>358</v>
      </c>
      <c r="E492" s="142">
        <f t="shared" si="9"/>
        <v>1200</v>
      </c>
    </row>
    <row r="493" spans="1:5" s="5" customFormat="1" ht="12.75">
      <c r="A493" s="10" t="s">
        <v>514</v>
      </c>
      <c r="B493" s="42" t="s">
        <v>356</v>
      </c>
      <c r="C493" s="19" t="s">
        <v>693</v>
      </c>
      <c r="D493" s="34" t="s">
        <v>1</v>
      </c>
      <c r="E493" s="142">
        <f>'Прил.№4'!F174</f>
        <v>1200</v>
      </c>
    </row>
    <row r="494" spans="1:5" ht="12.75">
      <c r="A494" s="64" t="s">
        <v>516</v>
      </c>
      <c r="B494" s="42"/>
      <c r="C494" s="18"/>
      <c r="D494" s="14" t="s">
        <v>517</v>
      </c>
      <c r="E494" s="144">
        <f>E502+E509+E495+E533</f>
        <v>6037.9</v>
      </c>
    </row>
    <row r="495" spans="1:5" ht="12.75">
      <c r="A495" s="10" t="s">
        <v>516</v>
      </c>
      <c r="B495" s="42" t="s">
        <v>359</v>
      </c>
      <c r="C495" s="10"/>
      <c r="D495" s="34" t="s">
        <v>657</v>
      </c>
      <c r="E495" s="143">
        <f aca="true" t="shared" si="10" ref="E495:E500">E496</f>
        <v>30</v>
      </c>
    </row>
    <row r="496" spans="1:5" ht="45">
      <c r="A496" s="10" t="s">
        <v>516</v>
      </c>
      <c r="B496" s="42" t="s">
        <v>360</v>
      </c>
      <c r="C496" s="10"/>
      <c r="D496" s="47" t="s">
        <v>216</v>
      </c>
      <c r="E496" s="143">
        <f t="shared" si="10"/>
        <v>30</v>
      </c>
    </row>
    <row r="497" spans="1:5" ht="33.75">
      <c r="A497" s="10" t="s">
        <v>516</v>
      </c>
      <c r="B497" s="42" t="s">
        <v>361</v>
      </c>
      <c r="C497" s="10"/>
      <c r="D497" s="35" t="s">
        <v>217</v>
      </c>
      <c r="E497" s="143">
        <f t="shared" si="10"/>
        <v>30</v>
      </c>
    </row>
    <row r="498" spans="1:5" ht="12.75">
      <c r="A498" s="10" t="s">
        <v>516</v>
      </c>
      <c r="B498" s="42" t="s">
        <v>362</v>
      </c>
      <c r="C498" s="10"/>
      <c r="D498" s="34" t="s">
        <v>264</v>
      </c>
      <c r="E498" s="143">
        <f t="shared" si="10"/>
        <v>30</v>
      </c>
    </row>
    <row r="499" spans="1:5" ht="22.5">
      <c r="A499" s="10" t="s">
        <v>516</v>
      </c>
      <c r="B499" s="42" t="s">
        <v>363</v>
      </c>
      <c r="C499" s="10"/>
      <c r="D499" s="35" t="s">
        <v>364</v>
      </c>
      <c r="E499" s="143">
        <f t="shared" si="10"/>
        <v>30</v>
      </c>
    </row>
    <row r="500" spans="1:5" ht="22.5">
      <c r="A500" s="10" t="s">
        <v>516</v>
      </c>
      <c r="B500" s="42" t="s">
        <v>365</v>
      </c>
      <c r="C500" s="10"/>
      <c r="D500" s="34" t="s">
        <v>253</v>
      </c>
      <c r="E500" s="143">
        <f t="shared" si="10"/>
        <v>30</v>
      </c>
    </row>
    <row r="501" spans="1:5" ht="12.75">
      <c r="A501" s="10" t="s">
        <v>516</v>
      </c>
      <c r="B501" s="42" t="s">
        <v>365</v>
      </c>
      <c r="C501" s="10" t="s">
        <v>693</v>
      </c>
      <c r="D501" s="34" t="s">
        <v>1</v>
      </c>
      <c r="E501" s="143">
        <v>30</v>
      </c>
    </row>
    <row r="502" spans="1:5" ht="12.75">
      <c r="A502" s="10" t="s">
        <v>516</v>
      </c>
      <c r="B502" s="42" t="s">
        <v>366</v>
      </c>
      <c r="C502" s="10"/>
      <c r="D502" s="35" t="s">
        <v>692</v>
      </c>
      <c r="E502" s="143">
        <f aca="true" t="shared" si="11" ref="E502:E507">E503</f>
        <v>268.9</v>
      </c>
    </row>
    <row r="503" spans="1:5" ht="12.75">
      <c r="A503" s="10" t="s">
        <v>516</v>
      </c>
      <c r="B503" s="42" t="s">
        <v>367</v>
      </c>
      <c r="C503" s="10"/>
      <c r="D503" s="47" t="s">
        <v>439</v>
      </c>
      <c r="E503" s="143">
        <f t="shared" si="11"/>
        <v>268.9</v>
      </c>
    </row>
    <row r="504" spans="1:5" ht="12.75">
      <c r="A504" s="10" t="s">
        <v>516</v>
      </c>
      <c r="B504" s="42" t="s">
        <v>368</v>
      </c>
      <c r="C504" s="10"/>
      <c r="D504" s="34" t="s">
        <v>118</v>
      </c>
      <c r="E504" s="143">
        <f t="shared" si="11"/>
        <v>268.9</v>
      </c>
    </row>
    <row r="505" spans="1:5" ht="33.75">
      <c r="A505" s="10" t="s">
        <v>516</v>
      </c>
      <c r="B505" s="42" t="s">
        <v>369</v>
      </c>
      <c r="C505" s="10"/>
      <c r="D505" s="34" t="s">
        <v>370</v>
      </c>
      <c r="E505" s="143">
        <f t="shared" si="11"/>
        <v>268.9</v>
      </c>
    </row>
    <row r="506" spans="1:5" ht="22.5">
      <c r="A506" s="10" t="s">
        <v>516</v>
      </c>
      <c r="B506" s="42" t="s">
        <v>305</v>
      </c>
      <c r="C506" s="10"/>
      <c r="D506" s="34" t="s">
        <v>222</v>
      </c>
      <c r="E506" s="143">
        <f t="shared" si="11"/>
        <v>268.9</v>
      </c>
    </row>
    <row r="507" spans="1:5" ht="22.5">
      <c r="A507" s="10" t="s">
        <v>516</v>
      </c>
      <c r="B507" s="42" t="s">
        <v>306</v>
      </c>
      <c r="C507" s="10"/>
      <c r="D507" s="34" t="s">
        <v>253</v>
      </c>
      <c r="E507" s="143">
        <f t="shared" si="11"/>
        <v>268.9</v>
      </c>
    </row>
    <row r="508" spans="1:5" ht="12.75">
      <c r="A508" s="10" t="s">
        <v>516</v>
      </c>
      <c r="B508" s="42" t="s">
        <v>306</v>
      </c>
      <c r="C508" s="10" t="s">
        <v>693</v>
      </c>
      <c r="D508" s="34" t="s">
        <v>1</v>
      </c>
      <c r="E508" s="142">
        <f>'Прил.№4'!F189</f>
        <v>268.9</v>
      </c>
    </row>
    <row r="509" spans="1:5" ht="22.5">
      <c r="A509" s="10" t="s">
        <v>516</v>
      </c>
      <c r="B509" s="42" t="s">
        <v>371</v>
      </c>
      <c r="C509" s="10"/>
      <c r="D509" s="35" t="s">
        <v>694</v>
      </c>
      <c r="E509" s="142">
        <f>E510+E516+E522</f>
        <v>321</v>
      </c>
    </row>
    <row r="510" spans="1:5" ht="33.75">
      <c r="A510" s="10" t="s">
        <v>516</v>
      </c>
      <c r="B510" s="42" t="s">
        <v>372</v>
      </c>
      <c r="C510" s="10"/>
      <c r="D510" s="47" t="s">
        <v>423</v>
      </c>
      <c r="E510" s="142">
        <f>E511</f>
        <v>171</v>
      </c>
    </row>
    <row r="511" spans="1:5" ht="22.5">
      <c r="A511" s="10" t="s">
        <v>516</v>
      </c>
      <c r="B511" s="42" t="s">
        <v>373</v>
      </c>
      <c r="C511" s="10"/>
      <c r="D511" s="35" t="s">
        <v>194</v>
      </c>
      <c r="E511" s="142">
        <f>E512</f>
        <v>171</v>
      </c>
    </row>
    <row r="512" spans="1:5" ht="12.75">
      <c r="A512" s="10" t="s">
        <v>516</v>
      </c>
      <c r="B512" s="42" t="s">
        <v>374</v>
      </c>
      <c r="C512" s="10"/>
      <c r="D512" s="34" t="s">
        <v>264</v>
      </c>
      <c r="E512" s="142">
        <f>E513</f>
        <v>171</v>
      </c>
    </row>
    <row r="513" spans="1:5" ht="22.5">
      <c r="A513" s="10" t="s">
        <v>516</v>
      </c>
      <c r="B513" s="42" t="s">
        <v>375</v>
      </c>
      <c r="C513" s="10"/>
      <c r="D513" s="35" t="s">
        <v>561</v>
      </c>
      <c r="E513" s="142">
        <f>E514</f>
        <v>171</v>
      </c>
    </row>
    <row r="514" spans="1:5" ht="22.5">
      <c r="A514" s="10" t="s">
        <v>516</v>
      </c>
      <c r="B514" s="42" t="s">
        <v>376</v>
      </c>
      <c r="C514" s="10"/>
      <c r="D514" s="34" t="s">
        <v>253</v>
      </c>
      <c r="E514" s="142">
        <f>E515</f>
        <v>171</v>
      </c>
    </row>
    <row r="515" spans="1:5" s="9" customFormat="1" ht="21.75" customHeight="1">
      <c r="A515" s="10" t="s">
        <v>516</v>
      </c>
      <c r="B515" s="42" t="s">
        <v>376</v>
      </c>
      <c r="C515" s="10" t="s">
        <v>648</v>
      </c>
      <c r="D515" s="34" t="s">
        <v>424</v>
      </c>
      <c r="E515" s="142">
        <f>'Прил.№4'!F196</f>
        <v>171</v>
      </c>
    </row>
    <row r="516" spans="1:5" ht="22.5" hidden="1">
      <c r="A516" s="10" t="s">
        <v>516</v>
      </c>
      <c r="B516" s="42" t="s">
        <v>386</v>
      </c>
      <c r="C516" s="10"/>
      <c r="D516" s="47" t="s">
        <v>450</v>
      </c>
      <c r="E516" s="142">
        <f>E517</f>
        <v>0</v>
      </c>
    </row>
    <row r="517" spans="1:5" ht="22.5" hidden="1">
      <c r="A517" s="10" t="s">
        <v>516</v>
      </c>
      <c r="B517" s="42" t="s">
        <v>387</v>
      </c>
      <c r="C517" s="19"/>
      <c r="D517" s="34" t="s">
        <v>196</v>
      </c>
      <c r="E517" s="142">
        <f>E518</f>
        <v>0</v>
      </c>
    </row>
    <row r="518" spans="1:5" ht="12.75" hidden="1">
      <c r="A518" s="10" t="s">
        <v>516</v>
      </c>
      <c r="B518" s="42" t="s">
        <v>388</v>
      </c>
      <c r="C518" s="19"/>
      <c r="D518" s="34" t="s">
        <v>264</v>
      </c>
      <c r="E518" s="142">
        <f>E519</f>
        <v>0</v>
      </c>
    </row>
    <row r="519" spans="1:5" ht="22.5" hidden="1">
      <c r="A519" s="10" t="s">
        <v>516</v>
      </c>
      <c r="B519" s="42" t="s">
        <v>389</v>
      </c>
      <c r="C519" s="19"/>
      <c r="D519" s="34" t="s">
        <v>197</v>
      </c>
      <c r="E519" s="142">
        <f>E520</f>
        <v>0</v>
      </c>
    </row>
    <row r="520" spans="1:5" ht="12.75" hidden="1">
      <c r="A520" s="10" t="s">
        <v>516</v>
      </c>
      <c r="B520" s="42" t="s">
        <v>390</v>
      </c>
      <c r="C520" s="19"/>
      <c r="D520" s="34" t="s">
        <v>358</v>
      </c>
      <c r="E520" s="142">
        <f>E521</f>
        <v>0</v>
      </c>
    </row>
    <row r="521" spans="1:5" ht="12.75" hidden="1">
      <c r="A521" s="10" t="s">
        <v>516</v>
      </c>
      <c r="B521" s="42" t="s">
        <v>390</v>
      </c>
      <c r="C521" s="19" t="s">
        <v>693</v>
      </c>
      <c r="D521" s="34" t="s">
        <v>1</v>
      </c>
      <c r="E521" s="142">
        <f>'Прил.№4'!F202</f>
        <v>0</v>
      </c>
    </row>
    <row r="522" spans="1:5" ht="22.5">
      <c r="A522" s="10" t="s">
        <v>516</v>
      </c>
      <c r="B522" s="42" t="s">
        <v>377</v>
      </c>
      <c r="C522" s="10"/>
      <c r="D522" s="46" t="s">
        <v>449</v>
      </c>
      <c r="E522" s="142">
        <f>E523+E528</f>
        <v>150</v>
      </c>
    </row>
    <row r="523" spans="1:5" ht="33.75">
      <c r="A523" s="10" t="s">
        <v>516</v>
      </c>
      <c r="B523" s="42" t="s">
        <v>378</v>
      </c>
      <c r="C523" s="10"/>
      <c r="D523" s="35" t="s">
        <v>199</v>
      </c>
      <c r="E523" s="142">
        <f>E524</f>
        <v>100</v>
      </c>
    </row>
    <row r="524" spans="1:5" ht="12.75">
      <c r="A524" s="10" t="s">
        <v>516</v>
      </c>
      <c r="B524" s="42" t="s">
        <v>379</v>
      </c>
      <c r="C524" s="10"/>
      <c r="D524" s="34" t="s">
        <v>264</v>
      </c>
      <c r="E524" s="142">
        <f>E525</f>
        <v>100</v>
      </c>
    </row>
    <row r="525" spans="1:5" ht="12.75">
      <c r="A525" s="10" t="s">
        <v>516</v>
      </c>
      <c r="B525" s="42" t="s">
        <v>380</v>
      </c>
      <c r="C525" s="10"/>
      <c r="D525" s="35" t="s">
        <v>200</v>
      </c>
      <c r="E525" s="142">
        <f>E526</f>
        <v>100</v>
      </c>
    </row>
    <row r="526" spans="1:5" ht="12.75">
      <c r="A526" s="10" t="s">
        <v>516</v>
      </c>
      <c r="B526" s="42" t="s">
        <v>381</v>
      </c>
      <c r="C526" s="10"/>
      <c r="D526" s="35" t="s">
        <v>288</v>
      </c>
      <c r="E526" s="142">
        <f>E527</f>
        <v>100</v>
      </c>
    </row>
    <row r="527" spans="1:5" ht="22.5">
      <c r="A527" s="10" t="s">
        <v>516</v>
      </c>
      <c r="B527" s="42" t="s">
        <v>381</v>
      </c>
      <c r="C527" s="10" t="s">
        <v>582</v>
      </c>
      <c r="D527" s="35" t="s">
        <v>583</v>
      </c>
      <c r="E527" s="142">
        <f>'Прил.№4'!F471</f>
        <v>100</v>
      </c>
    </row>
    <row r="528" spans="1:5" ht="33.75">
      <c r="A528" s="10" t="s">
        <v>516</v>
      </c>
      <c r="B528" s="42" t="s">
        <v>382</v>
      </c>
      <c r="C528" s="10"/>
      <c r="D528" s="35" t="s">
        <v>202</v>
      </c>
      <c r="E528" s="142">
        <f>E529</f>
        <v>50</v>
      </c>
    </row>
    <row r="529" spans="1:5" ht="12.75">
      <c r="A529" s="10" t="s">
        <v>516</v>
      </c>
      <c r="B529" s="42" t="s">
        <v>384</v>
      </c>
      <c r="C529" s="10"/>
      <c r="D529" s="34" t="s">
        <v>264</v>
      </c>
      <c r="E529" s="142">
        <f>E530</f>
        <v>50</v>
      </c>
    </row>
    <row r="530" spans="1:5" ht="33.75">
      <c r="A530" s="10" t="s">
        <v>516</v>
      </c>
      <c r="B530" s="42" t="s">
        <v>383</v>
      </c>
      <c r="C530" s="10"/>
      <c r="D530" s="35" t="s">
        <v>201</v>
      </c>
      <c r="E530" s="142">
        <f>E531</f>
        <v>50</v>
      </c>
    </row>
    <row r="531" spans="1:5" ht="12.75">
      <c r="A531" s="10" t="s">
        <v>516</v>
      </c>
      <c r="B531" s="42" t="s">
        <v>385</v>
      </c>
      <c r="C531" s="10"/>
      <c r="D531" s="35" t="s">
        <v>288</v>
      </c>
      <c r="E531" s="142">
        <f>E532</f>
        <v>50</v>
      </c>
    </row>
    <row r="532" spans="1:5" ht="22.5">
      <c r="A532" s="10" t="s">
        <v>516</v>
      </c>
      <c r="B532" s="42" t="s">
        <v>385</v>
      </c>
      <c r="C532" s="10" t="s">
        <v>582</v>
      </c>
      <c r="D532" s="35" t="s">
        <v>583</v>
      </c>
      <c r="E532" s="142">
        <f>'Прил.№4'!F476</f>
        <v>50</v>
      </c>
    </row>
    <row r="533" spans="1:5" ht="22.5">
      <c r="A533" s="10" t="s">
        <v>516</v>
      </c>
      <c r="B533" s="42" t="s">
        <v>73</v>
      </c>
      <c r="C533" s="10"/>
      <c r="D533" s="37" t="s">
        <v>470</v>
      </c>
      <c r="E533" s="142">
        <f aca="true" t="shared" si="12" ref="E533:E538">E534</f>
        <v>5418</v>
      </c>
    </row>
    <row r="534" spans="1:5" ht="22.5">
      <c r="A534" s="10" t="s">
        <v>516</v>
      </c>
      <c r="B534" s="124">
        <v>1240000000</v>
      </c>
      <c r="C534" s="18"/>
      <c r="D534" s="51" t="s">
        <v>652</v>
      </c>
      <c r="E534" s="142">
        <f t="shared" si="12"/>
        <v>5418</v>
      </c>
    </row>
    <row r="535" spans="1:5" ht="33.75">
      <c r="A535" s="10" t="s">
        <v>516</v>
      </c>
      <c r="B535" s="124">
        <v>1240200000</v>
      </c>
      <c r="C535" s="18"/>
      <c r="D535" s="37" t="s">
        <v>250</v>
      </c>
      <c r="E535" s="142">
        <f t="shared" si="12"/>
        <v>5418</v>
      </c>
    </row>
    <row r="536" spans="1:5" ht="22.5">
      <c r="A536" s="10" t="s">
        <v>516</v>
      </c>
      <c r="B536" s="124">
        <v>1240210000</v>
      </c>
      <c r="C536" s="18"/>
      <c r="D536" s="37" t="s">
        <v>276</v>
      </c>
      <c r="E536" s="142">
        <f t="shared" si="12"/>
        <v>5418</v>
      </c>
    </row>
    <row r="537" spans="1:5" ht="45">
      <c r="A537" s="10" t="s">
        <v>516</v>
      </c>
      <c r="B537" s="124">
        <v>1240210560</v>
      </c>
      <c r="C537" s="18"/>
      <c r="D537" s="35" t="s">
        <v>641</v>
      </c>
      <c r="E537" s="142">
        <f t="shared" si="12"/>
        <v>5418</v>
      </c>
    </row>
    <row r="538" spans="1:5" ht="22.5">
      <c r="A538" s="10" t="s">
        <v>516</v>
      </c>
      <c r="B538" s="124" t="s">
        <v>642</v>
      </c>
      <c r="C538" s="18"/>
      <c r="D538" s="35" t="s">
        <v>277</v>
      </c>
      <c r="E538" s="142">
        <f t="shared" si="12"/>
        <v>5418</v>
      </c>
    </row>
    <row r="539" spans="1:5" ht="12.75">
      <c r="A539" s="10" t="s">
        <v>516</v>
      </c>
      <c r="B539" s="124" t="s">
        <v>642</v>
      </c>
      <c r="C539" s="10" t="s">
        <v>693</v>
      </c>
      <c r="D539" s="34" t="s">
        <v>1</v>
      </c>
      <c r="E539" s="142">
        <f>'Прил.№4'!F209</f>
        <v>5418</v>
      </c>
    </row>
    <row r="540" spans="1:5" ht="12.75">
      <c r="A540" s="40" t="s">
        <v>566</v>
      </c>
      <c r="B540" s="40"/>
      <c r="C540" s="18"/>
      <c r="D540" s="70" t="s">
        <v>567</v>
      </c>
      <c r="E540" s="140">
        <f>E541+E548</f>
        <v>6150.6</v>
      </c>
    </row>
    <row r="541" spans="1:5" ht="22.5">
      <c r="A541" s="19" t="s">
        <v>566</v>
      </c>
      <c r="B541" s="42" t="s">
        <v>391</v>
      </c>
      <c r="C541" s="19"/>
      <c r="D541" s="35" t="s">
        <v>694</v>
      </c>
      <c r="E541" s="142">
        <f aca="true" t="shared" si="13" ref="E541:E546">E542</f>
        <v>3269</v>
      </c>
    </row>
    <row r="542" spans="1:5" ht="22.5">
      <c r="A542" s="19" t="s">
        <v>566</v>
      </c>
      <c r="B542" s="42" t="s">
        <v>392</v>
      </c>
      <c r="C542" s="19"/>
      <c r="D542" s="47" t="s">
        <v>219</v>
      </c>
      <c r="E542" s="142">
        <f t="shared" si="13"/>
        <v>3269</v>
      </c>
    </row>
    <row r="543" spans="1:5" ht="33.75">
      <c r="A543" s="19" t="s">
        <v>566</v>
      </c>
      <c r="B543" s="42" t="s">
        <v>393</v>
      </c>
      <c r="C543" s="19"/>
      <c r="D543" s="34" t="s">
        <v>395</v>
      </c>
      <c r="E543" s="142">
        <f t="shared" si="13"/>
        <v>3269</v>
      </c>
    </row>
    <row r="544" spans="1:5" ht="45">
      <c r="A544" s="19" t="s">
        <v>566</v>
      </c>
      <c r="B544" s="42" t="s">
        <v>629</v>
      </c>
      <c r="C544" s="19"/>
      <c r="D544" s="34" t="s">
        <v>630</v>
      </c>
      <c r="E544" s="142">
        <f t="shared" si="13"/>
        <v>3269</v>
      </c>
    </row>
    <row r="545" spans="1:5" ht="45">
      <c r="A545" s="19" t="s">
        <v>566</v>
      </c>
      <c r="B545" s="42" t="s">
        <v>631</v>
      </c>
      <c r="C545" s="19"/>
      <c r="D545" s="34" t="s">
        <v>632</v>
      </c>
      <c r="E545" s="142">
        <f t="shared" si="13"/>
        <v>3269</v>
      </c>
    </row>
    <row r="546" spans="1:5" ht="22.5">
      <c r="A546" s="19" t="s">
        <v>566</v>
      </c>
      <c r="B546" s="42" t="s">
        <v>633</v>
      </c>
      <c r="C546" s="19"/>
      <c r="D546" s="34" t="s">
        <v>277</v>
      </c>
      <c r="E546" s="142">
        <f t="shared" si="13"/>
        <v>3269</v>
      </c>
    </row>
    <row r="547" spans="1:5" ht="22.5">
      <c r="A547" s="19" t="s">
        <v>566</v>
      </c>
      <c r="B547" s="42" t="s">
        <v>633</v>
      </c>
      <c r="C547" s="10" t="s">
        <v>198</v>
      </c>
      <c r="D547" s="34" t="s">
        <v>249</v>
      </c>
      <c r="E547" s="142">
        <f>'Прил.№4'!F217</f>
        <v>3269</v>
      </c>
    </row>
    <row r="548" spans="1:5" ht="22.5">
      <c r="A548" s="10" t="s">
        <v>566</v>
      </c>
      <c r="B548" s="124">
        <v>1200000000</v>
      </c>
      <c r="C548" s="10"/>
      <c r="D548" s="37" t="s">
        <v>470</v>
      </c>
      <c r="E548" s="142">
        <f>E549</f>
        <v>2881.6</v>
      </c>
    </row>
    <row r="549" spans="1:5" ht="12.75">
      <c r="A549" s="10" t="s">
        <v>566</v>
      </c>
      <c r="B549" s="124">
        <v>1210000000</v>
      </c>
      <c r="C549" s="10"/>
      <c r="D549" s="49" t="s">
        <v>3</v>
      </c>
      <c r="E549" s="142">
        <f>E550</f>
        <v>2881.6</v>
      </c>
    </row>
    <row r="550" spans="1:5" s="9" customFormat="1" ht="22.5">
      <c r="A550" s="10" t="s">
        <v>566</v>
      </c>
      <c r="B550" s="124">
        <v>1210400000</v>
      </c>
      <c r="C550" s="10"/>
      <c r="D550" s="37" t="s">
        <v>220</v>
      </c>
      <c r="E550" s="142">
        <f>E551</f>
        <v>2881.6</v>
      </c>
    </row>
    <row r="551" spans="1:5" s="9" customFormat="1" ht="22.5">
      <c r="A551" s="10" t="s">
        <v>566</v>
      </c>
      <c r="B551" s="124">
        <v>1210410000</v>
      </c>
      <c r="C551" s="10"/>
      <c r="D551" s="37" t="s">
        <v>276</v>
      </c>
      <c r="E551" s="142">
        <f>E552</f>
        <v>2881.6</v>
      </c>
    </row>
    <row r="552" spans="1:5" s="9" customFormat="1" ht="56.25">
      <c r="A552" s="10" t="s">
        <v>566</v>
      </c>
      <c r="B552" s="124">
        <v>1210410500</v>
      </c>
      <c r="C552" s="10"/>
      <c r="D552" s="35" t="s">
        <v>431</v>
      </c>
      <c r="E552" s="142">
        <f>E553</f>
        <v>2881.6</v>
      </c>
    </row>
    <row r="553" spans="1:5" s="9" customFormat="1" ht="22.5">
      <c r="A553" s="10" t="s">
        <v>566</v>
      </c>
      <c r="B553" s="124" t="s">
        <v>640</v>
      </c>
      <c r="C553" s="10"/>
      <c r="D553" s="35" t="s">
        <v>277</v>
      </c>
      <c r="E553" s="142">
        <f>E554+E555</f>
        <v>2881.6</v>
      </c>
    </row>
    <row r="554" spans="1:5" s="9" customFormat="1" ht="22.5">
      <c r="A554" s="10" t="s">
        <v>566</v>
      </c>
      <c r="B554" s="124" t="s">
        <v>640</v>
      </c>
      <c r="C554" s="10" t="s">
        <v>582</v>
      </c>
      <c r="D554" s="35" t="s">
        <v>583</v>
      </c>
      <c r="E554" s="142">
        <f>'Прил.№4'!F618</f>
        <v>72</v>
      </c>
    </row>
    <row r="555" spans="1:5" s="9" customFormat="1" ht="12.75">
      <c r="A555" s="10" t="s">
        <v>566</v>
      </c>
      <c r="B555" s="124" t="s">
        <v>640</v>
      </c>
      <c r="C555" s="10" t="s">
        <v>693</v>
      </c>
      <c r="D555" s="34" t="s">
        <v>1</v>
      </c>
      <c r="E555" s="142">
        <f>'Прил.№4'!F619</f>
        <v>2809.6</v>
      </c>
    </row>
    <row r="556" spans="1:5" ht="12.75">
      <c r="A556" s="40" t="s">
        <v>556</v>
      </c>
      <c r="B556" s="40"/>
      <c r="C556" s="18"/>
      <c r="D556" s="130" t="s">
        <v>548</v>
      </c>
      <c r="E556" s="140">
        <f>E557+E578</f>
        <v>4688.4</v>
      </c>
    </row>
    <row r="557" spans="1:5" ht="12.75">
      <c r="A557" s="40" t="s">
        <v>568</v>
      </c>
      <c r="B557" s="40"/>
      <c r="C557" s="40"/>
      <c r="D557" s="130" t="s">
        <v>569</v>
      </c>
      <c r="E557" s="140">
        <f>E558+E571</f>
        <v>4128.4</v>
      </c>
    </row>
    <row r="558" spans="1:5" ht="22.5">
      <c r="A558" s="10" t="s">
        <v>568</v>
      </c>
      <c r="B558" s="42" t="s">
        <v>61</v>
      </c>
      <c r="C558" s="10"/>
      <c r="D558" s="34" t="s">
        <v>695</v>
      </c>
      <c r="E558" s="149">
        <f>E559+E565</f>
        <v>4100</v>
      </c>
    </row>
    <row r="559" spans="1:5" ht="12.75" hidden="1">
      <c r="A559" s="10" t="s">
        <v>568</v>
      </c>
      <c r="B559" s="43" t="s">
        <v>67</v>
      </c>
      <c r="C559" s="19"/>
      <c r="D559" s="46" t="s">
        <v>406</v>
      </c>
      <c r="E559" s="142">
        <f>E560</f>
        <v>0</v>
      </c>
    </row>
    <row r="560" spans="1:5" ht="39.75" customHeight="1" hidden="1">
      <c r="A560" s="10" t="s">
        <v>568</v>
      </c>
      <c r="B560" s="43" t="s">
        <v>68</v>
      </c>
      <c r="C560" s="19"/>
      <c r="D560" s="34" t="s">
        <v>408</v>
      </c>
      <c r="E560" s="142">
        <f>E561</f>
        <v>0</v>
      </c>
    </row>
    <row r="561" spans="1:5" ht="12.75" hidden="1">
      <c r="A561" s="10" t="s">
        <v>568</v>
      </c>
      <c r="B561" s="43" t="s">
        <v>69</v>
      </c>
      <c r="C561" s="19"/>
      <c r="D561" s="34" t="s">
        <v>264</v>
      </c>
      <c r="E561" s="142">
        <f>E562</f>
        <v>0</v>
      </c>
    </row>
    <row r="562" spans="1:5" ht="33.75" hidden="1">
      <c r="A562" s="10" t="s">
        <v>568</v>
      </c>
      <c r="B562" s="43" t="s">
        <v>70</v>
      </c>
      <c r="C562" s="19"/>
      <c r="D562" s="34" t="s">
        <v>408</v>
      </c>
      <c r="E562" s="142">
        <f>E563</f>
        <v>0</v>
      </c>
    </row>
    <row r="563" spans="1:5" ht="12.75" hidden="1">
      <c r="A563" s="10" t="s">
        <v>568</v>
      </c>
      <c r="B563" s="43" t="s">
        <v>71</v>
      </c>
      <c r="C563" s="19"/>
      <c r="D563" s="34" t="s">
        <v>0</v>
      </c>
      <c r="E563" s="142">
        <f>E564</f>
        <v>0</v>
      </c>
    </row>
    <row r="564" spans="1:5" ht="22.5" hidden="1">
      <c r="A564" s="10" t="s">
        <v>568</v>
      </c>
      <c r="B564" s="43" t="s">
        <v>71</v>
      </c>
      <c r="C564" s="10" t="s">
        <v>582</v>
      </c>
      <c r="D564" s="35" t="s">
        <v>583</v>
      </c>
      <c r="E564" s="142">
        <f>'Прил.№4'!F485</f>
        <v>0</v>
      </c>
    </row>
    <row r="565" spans="1:5" ht="22.5">
      <c r="A565" s="10" t="s">
        <v>568</v>
      </c>
      <c r="B565" s="42" t="s">
        <v>62</v>
      </c>
      <c r="C565" s="10"/>
      <c r="D565" s="34" t="s">
        <v>240</v>
      </c>
      <c r="E565" s="148">
        <f>E566</f>
        <v>4100</v>
      </c>
    </row>
    <row r="566" spans="1:5" ht="12.75">
      <c r="A566" s="10" t="s">
        <v>568</v>
      </c>
      <c r="B566" s="42" t="s">
        <v>63</v>
      </c>
      <c r="C566" s="10"/>
      <c r="D566" s="34" t="s">
        <v>403</v>
      </c>
      <c r="E566" s="148">
        <f>E567</f>
        <v>4100</v>
      </c>
    </row>
    <row r="567" spans="1:5" ht="12.75">
      <c r="A567" s="10" t="s">
        <v>568</v>
      </c>
      <c r="B567" s="42" t="s">
        <v>64</v>
      </c>
      <c r="C567" s="10"/>
      <c r="D567" s="34" t="s">
        <v>264</v>
      </c>
      <c r="E567" s="148">
        <f>E568</f>
        <v>4100</v>
      </c>
    </row>
    <row r="568" spans="1:5" ht="12.75">
      <c r="A568" s="10" t="s">
        <v>568</v>
      </c>
      <c r="B568" s="42" t="s">
        <v>65</v>
      </c>
      <c r="C568" s="10"/>
      <c r="D568" s="34" t="s">
        <v>404</v>
      </c>
      <c r="E568" s="148">
        <f>E569</f>
        <v>4100</v>
      </c>
    </row>
    <row r="569" spans="1:5" ht="22.5">
      <c r="A569" s="10" t="s">
        <v>568</v>
      </c>
      <c r="B569" s="42" t="s">
        <v>66</v>
      </c>
      <c r="C569" s="10"/>
      <c r="D569" s="34" t="s">
        <v>102</v>
      </c>
      <c r="E569" s="148">
        <f>E570</f>
        <v>4100</v>
      </c>
    </row>
    <row r="570" spans="1:5" ht="22.5">
      <c r="A570" s="10" t="s">
        <v>568</v>
      </c>
      <c r="B570" s="42" t="s">
        <v>66</v>
      </c>
      <c r="C570" s="10" t="s">
        <v>648</v>
      </c>
      <c r="D570" s="35" t="s">
        <v>399</v>
      </c>
      <c r="E570" s="148">
        <f>'Прил.№4'!F491</f>
        <v>4100</v>
      </c>
    </row>
    <row r="571" spans="1:5" ht="12.75">
      <c r="A571" s="19" t="s">
        <v>568</v>
      </c>
      <c r="B571" s="42" t="s">
        <v>262</v>
      </c>
      <c r="C571" s="10"/>
      <c r="D571" s="34" t="s">
        <v>655</v>
      </c>
      <c r="E571" s="148">
        <f>E572</f>
        <v>28.4</v>
      </c>
    </row>
    <row r="572" spans="1:5" ht="12.75">
      <c r="A572" s="19" t="s">
        <v>568</v>
      </c>
      <c r="B572" s="42" t="s">
        <v>321</v>
      </c>
      <c r="C572" s="10"/>
      <c r="D572" s="35" t="s">
        <v>281</v>
      </c>
      <c r="E572" s="148">
        <f>E573</f>
        <v>28.4</v>
      </c>
    </row>
    <row r="573" spans="1:5" ht="12.75">
      <c r="A573" s="19" t="s">
        <v>568</v>
      </c>
      <c r="B573" s="42" t="s">
        <v>322</v>
      </c>
      <c r="C573" s="10"/>
      <c r="D573" s="34" t="s">
        <v>264</v>
      </c>
      <c r="E573" s="148">
        <f>E574</f>
        <v>28.4</v>
      </c>
    </row>
    <row r="574" spans="1:5" ht="22.5">
      <c r="A574" s="19" t="s">
        <v>568</v>
      </c>
      <c r="B574" s="42" t="s">
        <v>323</v>
      </c>
      <c r="C574" s="10"/>
      <c r="D574" s="34" t="s">
        <v>520</v>
      </c>
      <c r="E574" s="148">
        <f>E575</f>
        <v>28.4</v>
      </c>
    </row>
    <row r="575" spans="1:5" ht="12.75">
      <c r="A575" s="19" t="s">
        <v>568</v>
      </c>
      <c r="B575" s="42" t="s">
        <v>324</v>
      </c>
      <c r="C575" s="10"/>
      <c r="D575" s="35" t="s">
        <v>145</v>
      </c>
      <c r="E575" s="148">
        <f>E576+E577</f>
        <v>28.4</v>
      </c>
    </row>
    <row r="576" spans="1:5" ht="22.5">
      <c r="A576" s="19" t="s">
        <v>568</v>
      </c>
      <c r="B576" s="42" t="s">
        <v>324</v>
      </c>
      <c r="C576" s="10" t="s">
        <v>582</v>
      </c>
      <c r="D576" s="35" t="s">
        <v>583</v>
      </c>
      <c r="E576" s="148">
        <f>'Прил.№4'!F225</f>
        <v>24.4</v>
      </c>
    </row>
    <row r="577" spans="1:5" ht="12.75">
      <c r="A577" s="19" t="s">
        <v>568</v>
      </c>
      <c r="B577" s="42" t="s">
        <v>324</v>
      </c>
      <c r="C577" s="10" t="s">
        <v>646</v>
      </c>
      <c r="D577" s="34" t="s">
        <v>647</v>
      </c>
      <c r="E577" s="148">
        <f>'Прил.№4'!F226</f>
        <v>4</v>
      </c>
    </row>
    <row r="578" spans="1:5" s="5" customFormat="1" ht="12.75">
      <c r="A578" s="18" t="s">
        <v>290</v>
      </c>
      <c r="B578" s="40"/>
      <c r="C578" s="18"/>
      <c r="D578" s="33" t="s">
        <v>291</v>
      </c>
      <c r="E578" s="150">
        <f aca="true" t="shared" si="14" ref="E578:E584">E579</f>
        <v>560</v>
      </c>
    </row>
    <row r="579" spans="1:5" ht="22.5">
      <c r="A579" s="10" t="s">
        <v>290</v>
      </c>
      <c r="B579" s="42" t="s">
        <v>61</v>
      </c>
      <c r="C579" s="10"/>
      <c r="D579" s="34" t="s">
        <v>695</v>
      </c>
      <c r="E579" s="148">
        <f t="shared" si="14"/>
        <v>560</v>
      </c>
    </row>
    <row r="580" spans="1:5" ht="12.75">
      <c r="A580" s="10" t="s">
        <v>290</v>
      </c>
      <c r="B580" s="43" t="s">
        <v>67</v>
      </c>
      <c r="C580" s="19"/>
      <c r="D580" s="46" t="s">
        <v>406</v>
      </c>
      <c r="E580" s="148">
        <f t="shared" si="14"/>
        <v>560</v>
      </c>
    </row>
    <row r="581" spans="1:5" ht="33.75">
      <c r="A581" s="10" t="s">
        <v>290</v>
      </c>
      <c r="B581" s="43" t="s">
        <v>68</v>
      </c>
      <c r="C581" s="19"/>
      <c r="D581" s="34" t="s">
        <v>408</v>
      </c>
      <c r="E581" s="148">
        <f t="shared" si="14"/>
        <v>560</v>
      </c>
    </row>
    <row r="582" spans="1:5" ht="12.75">
      <c r="A582" s="10" t="s">
        <v>290</v>
      </c>
      <c r="B582" s="43" t="s">
        <v>69</v>
      </c>
      <c r="C582" s="19"/>
      <c r="D582" s="34" t="s">
        <v>264</v>
      </c>
      <c r="E582" s="148">
        <f t="shared" si="14"/>
        <v>560</v>
      </c>
    </row>
    <row r="583" spans="1:5" ht="33.75">
      <c r="A583" s="10" t="s">
        <v>290</v>
      </c>
      <c r="B583" s="43" t="s">
        <v>70</v>
      </c>
      <c r="C583" s="19"/>
      <c r="D583" s="34" t="s">
        <v>408</v>
      </c>
      <c r="E583" s="148">
        <f t="shared" si="14"/>
        <v>560</v>
      </c>
    </row>
    <row r="584" spans="1:5" ht="12.75">
      <c r="A584" s="10" t="s">
        <v>290</v>
      </c>
      <c r="B584" s="43" t="s">
        <v>71</v>
      </c>
      <c r="C584" s="19"/>
      <c r="D584" s="34" t="s">
        <v>0</v>
      </c>
      <c r="E584" s="148">
        <f t="shared" si="14"/>
        <v>560</v>
      </c>
    </row>
    <row r="585" spans="1:5" ht="22.5">
      <c r="A585" s="10" t="s">
        <v>290</v>
      </c>
      <c r="B585" s="43" t="s">
        <v>71</v>
      </c>
      <c r="C585" s="10" t="s">
        <v>582</v>
      </c>
      <c r="D585" s="35" t="s">
        <v>583</v>
      </c>
      <c r="E585" s="148">
        <f>'Прил.№4'!F499</f>
        <v>560</v>
      </c>
    </row>
    <row r="586" spans="1:5" ht="12.75">
      <c r="A586" s="71">
        <v>1200</v>
      </c>
      <c r="B586" s="128"/>
      <c r="C586" s="22"/>
      <c r="D586" s="20" t="s">
        <v>555</v>
      </c>
      <c r="E586" s="151">
        <f aca="true" t="shared" si="15" ref="E586:E593">E587</f>
        <v>700</v>
      </c>
    </row>
    <row r="587" spans="1:5" ht="12.75">
      <c r="A587" s="40" t="s">
        <v>570</v>
      </c>
      <c r="B587" s="40"/>
      <c r="C587" s="18"/>
      <c r="D587" s="20" t="s">
        <v>571</v>
      </c>
      <c r="E587" s="140">
        <f t="shared" si="15"/>
        <v>700</v>
      </c>
    </row>
    <row r="588" spans="1:5" s="5" customFormat="1" ht="22.5">
      <c r="A588" s="10" t="s">
        <v>570</v>
      </c>
      <c r="B588" s="42" t="s">
        <v>266</v>
      </c>
      <c r="C588" s="10"/>
      <c r="D588" s="35" t="s">
        <v>656</v>
      </c>
      <c r="E588" s="142">
        <f t="shared" si="15"/>
        <v>700</v>
      </c>
    </row>
    <row r="589" spans="1:5" s="5" customFormat="1" ht="22.5">
      <c r="A589" s="10" t="s">
        <v>570</v>
      </c>
      <c r="B589" s="42" t="s">
        <v>396</v>
      </c>
      <c r="C589" s="19"/>
      <c r="D589" s="46" t="s">
        <v>430</v>
      </c>
      <c r="E589" s="142">
        <f t="shared" si="15"/>
        <v>700</v>
      </c>
    </row>
    <row r="590" spans="1:5" ht="45">
      <c r="A590" s="10" t="s">
        <v>570</v>
      </c>
      <c r="B590" s="42" t="s">
        <v>397</v>
      </c>
      <c r="C590" s="19"/>
      <c r="D590" s="34" t="s">
        <v>254</v>
      </c>
      <c r="E590" s="142">
        <f t="shared" si="15"/>
        <v>700</v>
      </c>
    </row>
    <row r="591" spans="1:5" ht="33.75">
      <c r="A591" s="10" t="s">
        <v>570</v>
      </c>
      <c r="B591" s="42" t="s">
        <v>398</v>
      </c>
      <c r="C591" s="19"/>
      <c r="D591" s="35" t="s">
        <v>337</v>
      </c>
      <c r="E591" s="142">
        <f t="shared" si="15"/>
        <v>700</v>
      </c>
    </row>
    <row r="592" spans="1:5" ht="22.5">
      <c r="A592" s="10" t="s">
        <v>570</v>
      </c>
      <c r="B592" s="42" t="s">
        <v>307</v>
      </c>
      <c r="C592" s="19"/>
      <c r="D592" s="34" t="s">
        <v>292</v>
      </c>
      <c r="E592" s="142">
        <f t="shared" si="15"/>
        <v>700</v>
      </c>
    </row>
    <row r="593" spans="1:5" ht="22.5">
      <c r="A593" s="10" t="s">
        <v>570</v>
      </c>
      <c r="B593" s="42" t="s">
        <v>308</v>
      </c>
      <c r="C593" s="19"/>
      <c r="D593" s="34" t="s">
        <v>253</v>
      </c>
      <c r="E593" s="142">
        <f t="shared" si="15"/>
        <v>700</v>
      </c>
    </row>
    <row r="594" spans="1:5" ht="22.5">
      <c r="A594" s="10" t="s">
        <v>570</v>
      </c>
      <c r="B594" s="42" t="s">
        <v>308</v>
      </c>
      <c r="C594" s="19" t="s">
        <v>648</v>
      </c>
      <c r="D594" s="34" t="s">
        <v>424</v>
      </c>
      <c r="E594" s="142">
        <f>'Прил.№4'!F235</f>
        <v>700</v>
      </c>
    </row>
    <row r="595" spans="1:5" ht="12.75">
      <c r="A595" s="40" t="s">
        <v>559</v>
      </c>
      <c r="B595" s="41"/>
      <c r="C595" s="13"/>
      <c r="D595" s="20" t="s">
        <v>538</v>
      </c>
      <c r="E595" s="152">
        <f aca="true" t="shared" si="16" ref="E595:E602">E596</f>
        <v>550</v>
      </c>
    </row>
    <row r="596" spans="1:5" ht="22.5">
      <c r="A596" s="40" t="s">
        <v>560</v>
      </c>
      <c r="B596" s="41"/>
      <c r="C596" s="13"/>
      <c r="D596" s="20" t="str">
        <f>'Прил.№4'!E633</f>
        <v>Обслуживание государственного внутреннего и муниципального долга</v>
      </c>
      <c r="E596" s="152">
        <f t="shared" si="16"/>
        <v>550</v>
      </c>
    </row>
    <row r="597" spans="1:5" ht="22.5">
      <c r="A597" s="10" t="s">
        <v>560</v>
      </c>
      <c r="B597" s="42" t="s">
        <v>685</v>
      </c>
      <c r="C597" s="7"/>
      <c r="D597" s="35" t="s">
        <v>699</v>
      </c>
      <c r="E597" s="152">
        <f t="shared" si="16"/>
        <v>550</v>
      </c>
    </row>
    <row r="598" spans="1:5" ht="22.5">
      <c r="A598" s="10" t="s">
        <v>560</v>
      </c>
      <c r="B598" s="42" t="s">
        <v>593</v>
      </c>
      <c r="C598" s="13"/>
      <c r="D598" s="47" t="s">
        <v>438</v>
      </c>
      <c r="E598" s="152">
        <f t="shared" si="16"/>
        <v>550</v>
      </c>
    </row>
    <row r="599" spans="1:5" ht="22.5">
      <c r="A599" s="10" t="s">
        <v>560</v>
      </c>
      <c r="B599" s="42" t="s">
        <v>594</v>
      </c>
      <c r="C599" s="13"/>
      <c r="D599" s="35" t="s">
        <v>225</v>
      </c>
      <c r="E599" s="152">
        <f t="shared" si="16"/>
        <v>550</v>
      </c>
    </row>
    <row r="600" spans="1:5" ht="12.75">
      <c r="A600" s="10" t="s">
        <v>560</v>
      </c>
      <c r="B600" s="42" t="s">
        <v>595</v>
      </c>
      <c r="C600" s="13"/>
      <c r="D600" s="34" t="s">
        <v>264</v>
      </c>
      <c r="E600" s="153">
        <f t="shared" si="16"/>
        <v>550</v>
      </c>
    </row>
    <row r="601" spans="1:5" ht="22.5">
      <c r="A601" s="10" t="s">
        <v>560</v>
      </c>
      <c r="B601" s="42" t="s">
        <v>596</v>
      </c>
      <c r="C601" s="13"/>
      <c r="D601" s="35" t="s">
        <v>226</v>
      </c>
      <c r="E601" s="153">
        <f t="shared" si="16"/>
        <v>550</v>
      </c>
    </row>
    <row r="602" spans="1:5" ht="12.75">
      <c r="A602" s="10" t="s">
        <v>560</v>
      </c>
      <c r="B602" s="42" t="s">
        <v>597</v>
      </c>
      <c r="C602" s="13"/>
      <c r="D602" s="35" t="s">
        <v>668</v>
      </c>
      <c r="E602" s="153">
        <f t="shared" si="16"/>
        <v>550</v>
      </c>
    </row>
    <row r="603" spans="1:5" ht="12.75">
      <c r="A603" s="10" t="s">
        <v>560</v>
      </c>
      <c r="B603" s="42" t="s">
        <v>597</v>
      </c>
      <c r="C603" s="7">
        <v>700</v>
      </c>
      <c r="D603" s="35" t="s">
        <v>400</v>
      </c>
      <c r="E603" s="153">
        <f>'Прил.№4'!F640</f>
        <v>550</v>
      </c>
    </row>
    <row r="604" spans="1:5" ht="12.75">
      <c r="A604" s="44"/>
      <c r="B604" s="129"/>
      <c r="C604" s="26"/>
      <c r="D604" s="27"/>
      <c r="E604" s="12"/>
    </row>
  </sheetData>
  <sheetProtection/>
  <mergeCells count="6">
    <mergeCell ref="A3:E4"/>
    <mergeCell ref="A5:A7"/>
    <mergeCell ref="B5:B7"/>
    <mergeCell ref="C5:C7"/>
    <mergeCell ref="E6:E7"/>
    <mergeCell ref="D5:D7"/>
  </mergeCells>
  <printOptions/>
  <pageMargins left="0.7874015748031497" right="0.3937007874015748" top="0.3937007874015748" bottom="0.3937007874015748" header="0.5118110236220472" footer="0.5118110236220472"/>
  <pageSetup fitToHeight="65" fitToWidth="1" horizontalDpi="600" verticalDpi="600" orientation="portrait" paperSize="9" scale="95" r:id="rId1"/>
  <rowBreaks count="132" manualBreakCount="132">
    <brk id="34" max="6" man="1"/>
    <brk id="69" max="6" man="1"/>
    <brk id="107" max="6" man="1"/>
    <brk id="108" max="6" man="1"/>
    <brk id="135" max="6" man="1"/>
    <brk id="136" max="6" man="1"/>
    <brk id="137" max="6" man="1"/>
    <brk id="138" max="6" man="1"/>
    <brk id="145" max="6" man="1"/>
    <brk id="170" max="6" man="1"/>
    <brk id="173" max="6" man="1"/>
    <brk id="174" max="6" man="1"/>
    <brk id="175" max="6" man="1"/>
    <brk id="176" max="6" man="1"/>
    <brk id="177" max="6" man="1"/>
    <brk id="199" max="6" man="1"/>
    <brk id="200" max="6" man="1"/>
    <brk id="222" max="6" man="1"/>
    <brk id="224" max="6" man="1"/>
    <brk id="225" max="6" man="1"/>
    <brk id="226" max="6" man="1"/>
    <brk id="227" max="6" man="1"/>
    <brk id="228" max="6" man="1"/>
    <brk id="239" max="6" man="1"/>
    <brk id="262" max="6" man="1"/>
    <brk id="266" max="6" man="1"/>
    <brk id="267" max="6" man="1"/>
    <brk id="268" max="6" man="1"/>
    <brk id="271" max="6" man="1"/>
    <brk id="277" max="6" man="1"/>
    <brk id="279" max="6" man="1"/>
    <brk id="285" max="6" man="1"/>
    <brk id="307" max="6" man="1"/>
    <brk id="308" max="6" man="1"/>
    <brk id="309" max="6" man="1"/>
    <brk id="311" max="6" man="1"/>
    <brk id="319" max="6" man="1"/>
    <brk id="321" max="6" man="1"/>
    <brk id="325" max="6" man="1"/>
    <brk id="329" max="6" man="1"/>
    <brk id="344" max="6" man="1"/>
    <brk id="345" max="6" man="1"/>
    <brk id="346" max="6" man="1"/>
    <brk id="348" max="6" man="1"/>
    <brk id="349" max="6" man="1"/>
    <brk id="350" max="6" man="1"/>
    <brk id="351" max="6" man="1"/>
    <brk id="355" max="6" man="1"/>
    <brk id="356" max="6" man="1"/>
    <brk id="358" max="6" man="1"/>
    <brk id="363" max="6" man="1"/>
    <brk id="383" max="6" man="1"/>
    <brk id="387" max="6" man="1"/>
    <brk id="388" max="6" man="1"/>
    <brk id="403" max="6" man="1"/>
    <brk id="405" max="6" man="1"/>
    <brk id="406" max="6" man="1"/>
    <brk id="407" max="6" man="1"/>
    <brk id="409" max="6" man="1"/>
    <brk id="436" max="6" man="1"/>
    <brk id="437" max="6" man="1"/>
    <brk id="438" max="6" man="1"/>
    <brk id="446" max="6" man="1"/>
    <brk id="448" max="6" man="1"/>
    <brk id="461" max="6" man="1"/>
    <brk id="462" max="6" man="1"/>
    <brk id="464" max="6" man="1"/>
    <brk id="465" max="6" man="1"/>
    <brk id="467" max="6" man="1"/>
    <brk id="471" max="6" man="1"/>
    <brk id="473" max="6" man="1"/>
    <brk id="484" max="6" man="1"/>
    <brk id="488" max="6" man="1"/>
    <brk id="492" max="6" man="1"/>
    <brk id="495" max="6" man="1"/>
    <brk id="496" max="6" man="1"/>
    <brk id="498" max="6" man="1"/>
    <brk id="500" max="6" man="1"/>
    <brk id="501" max="6" man="1"/>
    <brk id="502" max="6" man="1"/>
    <brk id="515" max="6" man="1"/>
    <brk id="518" max="6" man="1"/>
    <brk id="521" max="6" man="1"/>
    <brk id="524" max="6" man="1"/>
    <brk id="525" max="6" man="1"/>
    <brk id="526" max="6" man="1"/>
    <brk id="527" max="6" man="1"/>
    <brk id="539" max="6" man="1"/>
    <brk id="540" max="6" man="1"/>
    <brk id="543" max="6" man="1"/>
    <brk id="547" max="6" man="1"/>
    <brk id="551" max="6" man="1"/>
    <brk id="562" max="6" man="1"/>
    <brk id="563" max="6" man="1"/>
    <brk id="564" max="6" man="1"/>
    <brk id="565" max="6" man="1"/>
    <brk id="566" max="6" man="1"/>
    <brk id="567" max="6" man="1"/>
    <brk id="590" max="6" man="1"/>
    <brk id="591" max="6" man="1"/>
    <brk id="601" max="6" man="1"/>
    <brk id="604" max="4" man="1"/>
    <brk id="606" max="4" man="1"/>
    <brk id="607" max="4" man="1"/>
    <brk id="608" max="4" man="1"/>
    <brk id="609" max="4" man="1"/>
    <brk id="610" max="4" man="1"/>
    <brk id="612" max="4" man="1"/>
    <brk id="613" max="4" man="1"/>
    <brk id="614" max="4" man="1"/>
    <brk id="622" max="4" man="1"/>
    <brk id="627" max="4" man="1"/>
    <brk id="629" max="4" man="1"/>
    <brk id="630" max="4" man="1"/>
    <brk id="643" max="4" man="1"/>
    <brk id="646" max="4" man="1"/>
    <brk id="647" max="4" man="1"/>
    <brk id="654" max="4" man="1"/>
    <brk id="655" max="4" man="1"/>
    <brk id="662" max="4" man="1"/>
    <brk id="665" max="4" man="1"/>
    <brk id="669" max="4" man="1"/>
    <brk id="670" max="4" man="1"/>
    <brk id="681" max="4" man="1"/>
    <brk id="684" max="4" man="1"/>
    <brk id="685" max="4" man="1"/>
    <brk id="687" max="4" man="1"/>
    <brk id="692" max="4" man="1"/>
    <brk id="694" max="4" man="1"/>
    <brk id="700" max="4" man="1"/>
    <brk id="710" max="4" man="1"/>
    <brk id="71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="120" zoomScaleNormal="120" zoomScaleSheetLayoutView="120" zoomScalePageLayoutView="0" workbookViewId="0" topLeftCell="A91">
      <selection activeCell="E1" sqref="E1"/>
    </sheetView>
  </sheetViews>
  <sheetFormatPr defaultColWidth="9.00390625" defaultRowHeight="12.75"/>
  <cols>
    <col min="1" max="1" width="5.125" style="78" customWidth="1"/>
    <col min="2" max="2" width="5.125" style="79" customWidth="1"/>
    <col min="3" max="3" width="5.625" style="0" customWidth="1"/>
    <col min="4" max="4" width="56.375" style="4" customWidth="1"/>
    <col min="5" max="5" width="15.375" style="77" customWidth="1"/>
    <col min="6" max="16384" width="9.125" style="9" customWidth="1"/>
  </cols>
  <sheetData>
    <row r="1" spans="3:5" ht="184.5" customHeight="1">
      <c r="C1" s="3"/>
      <c r="D1" s="73"/>
      <c r="E1" s="138" t="s">
        <v>248</v>
      </c>
    </row>
    <row r="2" spans="3:8" ht="15" customHeight="1">
      <c r="C2" s="15"/>
      <c r="D2" s="72"/>
      <c r="E2" s="4"/>
      <c r="F2" s="121"/>
      <c r="G2" s="121"/>
      <c r="H2" s="121"/>
    </row>
    <row r="3" spans="1:8" ht="28.5" customHeight="1">
      <c r="A3" s="182" t="s">
        <v>649</v>
      </c>
      <c r="B3" s="183"/>
      <c r="C3" s="183"/>
      <c r="D3" s="183"/>
      <c r="E3" s="183"/>
      <c r="F3" s="122"/>
      <c r="G3" s="122"/>
      <c r="H3" s="122"/>
    </row>
    <row r="4" spans="1:8" ht="21" customHeight="1">
      <c r="A4" s="184"/>
      <c r="B4" s="184"/>
      <c r="C4" s="184"/>
      <c r="D4" s="184"/>
      <c r="E4" s="184"/>
      <c r="F4" s="122"/>
      <c r="G4" s="122"/>
      <c r="H4" s="122"/>
    </row>
    <row r="5" spans="3:8" ht="12.75">
      <c r="C5" s="92"/>
      <c r="D5" s="92"/>
      <c r="E5" s="92"/>
      <c r="F5" s="122"/>
      <c r="G5" s="122"/>
      <c r="H5" s="122"/>
    </row>
    <row r="6" spans="1:5" ht="12.75">
      <c r="A6" s="185" t="s">
        <v>456</v>
      </c>
      <c r="B6" s="186" t="s">
        <v>457</v>
      </c>
      <c r="C6" s="172" t="s">
        <v>472</v>
      </c>
      <c r="D6" s="187" t="s">
        <v>476</v>
      </c>
      <c r="E6" s="80" t="s">
        <v>477</v>
      </c>
    </row>
    <row r="7" spans="1:5" ht="12.75">
      <c r="A7" s="185"/>
      <c r="B7" s="186"/>
      <c r="C7" s="173"/>
      <c r="D7" s="188"/>
      <c r="E7" s="189" t="s">
        <v>702</v>
      </c>
    </row>
    <row r="8" spans="1:5" ht="12.75">
      <c r="A8" s="185"/>
      <c r="B8" s="186"/>
      <c r="C8" s="173"/>
      <c r="D8" s="188"/>
      <c r="E8" s="190"/>
    </row>
    <row r="9" spans="1:5" s="117" customFormat="1" ht="12.75">
      <c r="A9" s="88"/>
      <c r="B9" s="89"/>
      <c r="C9" s="90"/>
      <c r="D9" s="81" t="s">
        <v>541</v>
      </c>
      <c r="E9" s="75">
        <f>E10+E18+E26+E29+E34+E39+E48+E57+E62+E67+E78+E91+E96</f>
        <v>265115.30000000005</v>
      </c>
    </row>
    <row r="10" spans="1:5" s="117" customFormat="1" ht="22.5">
      <c r="A10" s="114" t="s">
        <v>458</v>
      </c>
      <c r="B10" s="115"/>
      <c r="C10" s="18"/>
      <c r="D10" s="116" t="s">
        <v>656</v>
      </c>
      <c r="E10" s="31">
        <f>E11+E13+E15</f>
        <v>27733.1</v>
      </c>
    </row>
    <row r="11" spans="1:5" ht="33.75">
      <c r="A11" s="91" t="s">
        <v>458</v>
      </c>
      <c r="B11" s="80">
        <v>1</v>
      </c>
      <c r="C11" s="10"/>
      <c r="D11" s="82" t="s">
        <v>426</v>
      </c>
      <c r="E11" s="7">
        <f>E12</f>
        <v>5119</v>
      </c>
    </row>
    <row r="12" spans="1:5" ht="12.75">
      <c r="A12" s="91" t="s">
        <v>458</v>
      </c>
      <c r="B12" s="80">
        <v>1</v>
      </c>
      <c r="C12" s="10" t="s">
        <v>479</v>
      </c>
      <c r="D12" s="35" t="s">
        <v>540</v>
      </c>
      <c r="E12" s="7">
        <f>'Прил.№4'!F82+'Прил.№4'!F160+'Прил.№4'!F169+'Прил.№4'!F251</f>
        <v>5119</v>
      </c>
    </row>
    <row r="13" spans="1:5" ht="22.5">
      <c r="A13" s="91" t="s">
        <v>458</v>
      </c>
      <c r="B13" s="80">
        <v>3</v>
      </c>
      <c r="C13" s="10"/>
      <c r="D13" s="82" t="s">
        <v>430</v>
      </c>
      <c r="E13" s="6">
        <f>E14</f>
        <v>700</v>
      </c>
    </row>
    <row r="14" spans="1:5" ht="12.75">
      <c r="A14" s="91" t="s">
        <v>458</v>
      </c>
      <c r="B14" s="80">
        <v>3</v>
      </c>
      <c r="C14" s="10" t="s">
        <v>479</v>
      </c>
      <c r="D14" s="35" t="s">
        <v>540</v>
      </c>
      <c r="E14" s="6">
        <f>'Прил.№4'!F230</f>
        <v>700</v>
      </c>
    </row>
    <row r="15" spans="1:5" ht="12.75">
      <c r="A15" s="91" t="s">
        <v>458</v>
      </c>
      <c r="B15" s="80">
        <v>9</v>
      </c>
      <c r="C15" s="10"/>
      <c r="D15" s="83" t="s">
        <v>701</v>
      </c>
      <c r="E15" s="6">
        <f>E16+E17</f>
        <v>21914.1</v>
      </c>
    </row>
    <row r="16" spans="1:5" ht="12.75">
      <c r="A16" s="91" t="s">
        <v>458</v>
      </c>
      <c r="B16" s="80">
        <v>9</v>
      </c>
      <c r="C16" s="10" t="s">
        <v>479</v>
      </c>
      <c r="D16" s="35" t="s">
        <v>540</v>
      </c>
      <c r="E16" s="6">
        <f>'Прил.№4'!F31+'Прил.№4'!F60+'Прил.№4'!F88+'Прил.№4'!F98</f>
        <v>18614.1</v>
      </c>
    </row>
    <row r="17" spans="1:5" ht="22.5">
      <c r="A17" s="91" t="s">
        <v>458</v>
      </c>
      <c r="B17" s="80">
        <v>9</v>
      </c>
      <c r="C17" s="10" t="s">
        <v>549</v>
      </c>
      <c r="D17" s="34" t="s">
        <v>572</v>
      </c>
      <c r="E17" s="6">
        <f>'Прил.№4'!F240</f>
        <v>3300</v>
      </c>
    </row>
    <row r="18" spans="1:5" s="117" customFormat="1" ht="22.5">
      <c r="A18" s="114" t="s">
        <v>460</v>
      </c>
      <c r="B18" s="115"/>
      <c r="C18" s="18"/>
      <c r="D18" s="116" t="s">
        <v>435</v>
      </c>
      <c r="E18" s="13">
        <f>E19+E22+E24</f>
        <v>1006</v>
      </c>
    </row>
    <row r="19" spans="1:5" ht="22.5">
      <c r="A19" s="91" t="s">
        <v>460</v>
      </c>
      <c r="B19" s="80">
        <v>1</v>
      </c>
      <c r="C19" s="10"/>
      <c r="D19" s="83" t="s">
        <v>451</v>
      </c>
      <c r="E19" s="7">
        <f>E20+E21</f>
        <v>968</v>
      </c>
    </row>
    <row r="20" spans="1:5" ht="12.75">
      <c r="A20" s="91" t="s">
        <v>460</v>
      </c>
      <c r="B20" s="80">
        <v>1</v>
      </c>
      <c r="C20" s="10" t="s">
        <v>479</v>
      </c>
      <c r="D20" s="35" t="s">
        <v>540</v>
      </c>
      <c r="E20" s="7">
        <f>'Прил.№4'!F106</f>
        <v>62</v>
      </c>
    </row>
    <row r="21" spans="1:5" ht="22.5">
      <c r="A21" s="91" t="s">
        <v>460</v>
      </c>
      <c r="B21" s="80">
        <v>1</v>
      </c>
      <c r="C21" s="10" t="s">
        <v>549</v>
      </c>
      <c r="D21" s="34" t="s">
        <v>572</v>
      </c>
      <c r="E21" s="7">
        <f>'Прил.№4'!F265</f>
        <v>906</v>
      </c>
    </row>
    <row r="22" spans="1:5" ht="22.5">
      <c r="A22" s="91" t="s">
        <v>460</v>
      </c>
      <c r="B22" s="80">
        <v>4</v>
      </c>
      <c r="C22" s="10"/>
      <c r="D22" s="83" t="s">
        <v>452</v>
      </c>
      <c r="E22" s="7">
        <f>E23</f>
        <v>14</v>
      </c>
    </row>
    <row r="23" spans="1:5" ht="12.75">
      <c r="A23" s="91" t="s">
        <v>460</v>
      </c>
      <c r="B23" s="80">
        <v>4</v>
      </c>
      <c r="C23" s="10" t="s">
        <v>479</v>
      </c>
      <c r="D23" s="35" t="s">
        <v>540</v>
      </c>
      <c r="E23" s="7">
        <f>'Прил.№4'!F112</f>
        <v>14</v>
      </c>
    </row>
    <row r="24" spans="1:5" ht="33.75">
      <c r="A24" s="91" t="s">
        <v>460</v>
      </c>
      <c r="B24" s="80">
        <v>6</v>
      </c>
      <c r="C24" s="10"/>
      <c r="D24" s="84" t="s">
        <v>453</v>
      </c>
      <c r="E24" s="7">
        <f>E25</f>
        <v>24</v>
      </c>
    </row>
    <row r="25" spans="1:5" ht="12.75">
      <c r="A25" s="91" t="s">
        <v>460</v>
      </c>
      <c r="B25" s="80">
        <v>6</v>
      </c>
      <c r="C25" s="10" t="s">
        <v>479</v>
      </c>
      <c r="D25" s="35" t="s">
        <v>540</v>
      </c>
      <c r="E25" s="7">
        <f>'Прил.№4'!F126</f>
        <v>24</v>
      </c>
    </row>
    <row r="26" spans="1:5" s="117" customFormat="1" ht="22.5">
      <c r="A26" s="114" t="s">
        <v>465</v>
      </c>
      <c r="B26" s="115"/>
      <c r="C26" s="18"/>
      <c r="D26" s="118" t="s">
        <v>433</v>
      </c>
      <c r="E26" s="13">
        <f>E27</f>
        <v>70</v>
      </c>
    </row>
    <row r="27" spans="1:5" ht="12.75">
      <c r="A27" s="91" t="s">
        <v>465</v>
      </c>
      <c r="B27" s="80">
        <v>1</v>
      </c>
      <c r="C27" s="10"/>
      <c r="D27" s="85" t="s">
        <v>2</v>
      </c>
      <c r="E27" s="7">
        <f>E28</f>
        <v>70</v>
      </c>
    </row>
    <row r="28" spans="1:5" ht="22.5">
      <c r="A28" s="91" t="s">
        <v>465</v>
      </c>
      <c r="B28" s="80">
        <v>1</v>
      </c>
      <c r="C28" s="10" t="s">
        <v>549</v>
      </c>
      <c r="D28" s="34" t="s">
        <v>572</v>
      </c>
      <c r="E28" s="7">
        <f>'Прил.№4'!F287</f>
        <v>70</v>
      </c>
    </row>
    <row r="29" spans="1:5" s="117" customFormat="1" ht="12" customHeight="1">
      <c r="A29" s="114" t="s">
        <v>462</v>
      </c>
      <c r="B29" s="115"/>
      <c r="C29" s="18"/>
      <c r="D29" s="119" t="s">
        <v>657</v>
      </c>
      <c r="E29" s="13">
        <f>E30+E32</f>
        <v>201.9</v>
      </c>
    </row>
    <row r="30" spans="1:5" ht="56.25">
      <c r="A30" s="91" t="s">
        <v>462</v>
      </c>
      <c r="B30" s="80">
        <v>2</v>
      </c>
      <c r="C30" s="10"/>
      <c r="D30" s="83" t="s">
        <v>216</v>
      </c>
      <c r="E30" s="7">
        <f>E31</f>
        <v>30</v>
      </c>
    </row>
    <row r="31" spans="1:5" ht="12.75">
      <c r="A31" s="91" t="s">
        <v>462</v>
      </c>
      <c r="B31" s="80">
        <v>2</v>
      </c>
      <c r="C31" s="10" t="s">
        <v>479</v>
      </c>
      <c r="D31" s="35" t="s">
        <v>540</v>
      </c>
      <c r="E31" s="7">
        <f>'Прил.№4'!F177</f>
        <v>30</v>
      </c>
    </row>
    <row r="32" spans="1:5" ht="22.5">
      <c r="A32" s="91" t="s">
        <v>462</v>
      </c>
      <c r="B32" s="80">
        <v>3</v>
      </c>
      <c r="C32" s="10"/>
      <c r="D32" s="47" t="s">
        <v>436</v>
      </c>
      <c r="E32" s="7">
        <f>E33</f>
        <v>171.9</v>
      </c>
    </row>
    <row r="33" spans="1:5" ht="22.5">
      <c r="A33" s="91" t="s">
        <v>462</v>
      </c>
      <c r="B33" s="80">
        <v>3</v>
      </c>
      <c r="C33" s="10" t="s">
        <v>549</v>
      </c>
      <c r="D33" s="34" t="s">
        <v>572</v>
      </c>
      <c r="E33" s="7">
        <f>'Прил.№4'!F279</f>
        <v>171.9</v>
      </c>
    </row>
    <row r="34" spans="1:5" s="117" customFormat="1" ht="22.5">
      <c r="A34" s="114" t="s">
        <v>461</v>
      </c>
      <c r="B34" s="115"/>
      <c r="C34" s="18"/>
      <c r="D34" s="119" t="s">
        <v>434</v>
      </c>
      <c r="E34" s="31">
        <f>E35+E37</f>
        <v>19022.5</v>
      </c>
    </row>
    <row r="35" spans="1:5" ht="33.75">
      <c r="A35" s="91" t="s">
        <v>461</v>
      </c>
      <c r="B35" s="80">
        <v>1</v>
      </c>
      <c r="C35" s="10"/>
      <c r="D35" s="82" t="s">
        <v>446</v>
      </c>
      <c r="E35" s="6">
        <f>E36</f>
        <v>17922.5</v>
      </c>
    </row>
    <row r="36" spans="1:5" ht="12.75">
      <c r="A36" s="91" t="s">
        <v>461</v>
      </c>
      <c r="B36" s="80">
        <v>1</v>
      </c>
      <c r="C36" s="10" t="s">
        <v>479</v>
      </c>
      <c r="D36" s="35" t="s">
        <v>540</v>
      </c>
      <c r="E36" s="6">
        <f>'Прил.№4'!F146</f>
        <v>17922.5</v>
      </c>
    </row>
    <row r="37" spans="1:5" ht="22.5">
      <c r="A37" s="91" t="s">
        <v>461</v>
      </c>
      <c r="B37" s="80">
        <v>2</v>
      </c>
      <c r="C37" s="10"/>
      <c r="D37" s="82" t="s">
        <v>444</v>
      </c>
      <c r="E37" s="6">
        <f>E38</f>
        <v>1100</v>
      </c>
    </row>
    <row r="38" spans="1:5" ht="12.75">
      <c r="A38" s="91" t="s">
        <v>461</v>
      </c>
      <c r="B38" s="80">
        <v>2</v>
      </c>
      <c r="C38" s="10" t="s">
        <v>479</v>
      </c>
      <c r="D38" s="35" t="s">
        <v>540</v>
      </c>
      <c r="E38" s="6">
        <f>'Прил.№4'!F135</f>
        <v>1100</v>
      </c>
    </row>
    <row r="39" spans="1:5" s="117" customFormat="1" ht="22.5">
      <c r="A39" s="114" t="s">
        <v>463</v>
      </c>
      <c r="B39" s="115"/>
      <c r="C39" s="18"/>
      <c r="D39" s="116" t="s">
        <v>186</v>
      </c>
      <c r="E39" s="13">
        <f>E40+E42+E44+E46</f>
        <v>498.9</v>
      </c>
    </row>
    <row r="40" spans="1:5" ht="12.75">
      <c r="A40" s="91" t="s">
        <v>463</v>
      </c>
      <c r="B40" s="80">
        <v>1</v>
      </c>
      <c r="C40" s="10"/>
      <c r="D40" s="83" t="s">
        <v>440</v>
      </c>
      <c r="E40" s="6">
        <f>E41</f>
        <v>75</v>
      </c>
    </row>
    <row r="41" spans="1:5" ht="22.5">
      <c r="A41" s="91" t="s">
        <v>463</v>
      </c>
      <c r="B41" s="80">
        <v>1</v>
      </c>
      <c r="C41" s="10" t="s">
        <v>519</v>
      </c>
      <c r="D41" s="35" t="s">
        <v>565</v>
      </c>
      <c r="E41" s="6">
        <f>'Прил.№4'!F374</f>
        <v>75</v>
      </c>
    </row>
    <row r="42" spans="1:5" ht="33.75">
      <c r="A42" s="91" t="s">
        <v>463</v>
      </c>
      <c r="B42" s="80">
        <v>2</v>
      </c>
      <c r="C42" s="10"/>
      <c r="D42" s="83" t="s">
        <v>110</v>
      </c>
      <c r="E42" s="6">
        <f>E43</f>
        <v>125</v>
      </c>
    </row>
    <row r="43" spans="1:5" ht="22.5">
      <c r="A43" s="91" t="s">
        <v>463</v>
      </c>
      <c r="B43" s="80">
        <v>2</v>
      </c>
      <c r="C43" s="10" t="s">
        <v>519</v>
      </c>
      <c r="D43" s="35" t="s">
        <v>565</v>
      </c>
      <c r="E43" s="6">
        <f>'Прил.№4'!F380</f>
        <v>125</v>
      </c>
    </row>
    <row r="44" spans="1:5" ht="12.75">
      <c r="A44" s="91" t="s">
        <v>463</v>
      </c>
      <c r="B44" s="80">
        <v>3</v>
      </c>
      <c r="C44" s="10"/>
      <c r="D44" s="83" t="s">
        <v>439</v>
      </c>
      <c r="E44" s="6">
        <f>E45</f>
        <v>268.9</v>
      </c>
    </row>
    <row r="45" spans="1:5" ht="12.75">
      <c r="A45" s="91" t="s">
        <v>463</v>
      </c>
      <c r="B45" s="80">
        <v>3</v>
      </c>
      <c r="C45" s="10" t="s">
        <v>479</v>
      </c>
      <c r="D45" s="35" t="s">
        <v>540</v>
      </c>
      <c r="E45" s="6">
        <f>'Прил.№4'!F184</f>
        <v>268.9</v>
      </c>
    </row>
    <row r="46" spans="1:5" s="117" customFormat="1" ht="12.75">
      <c r="A46" s="91" t="s">
        <v>463</v>
      </c>
      <c r="B46" s="80">
        <v>4</v>
      </c>
      <c r="C46" s="10"/>
      <c r="D46" s="86" t="s">
        <v>697</v>
      </c>
      <c r="E46" s="7">
        <f>E47</f>
        <v>30</v>
      </c>
    </row>
    <row r="47" spans="1:5" s="117" customFormat="1" ht="22.5">
      <c r="A47" s="91" t="s">
        <v>463</v>
      </c>
      <c r="B47" s="80">
        <v>4</v>
      </c>
      <c r="C47" s="10" t="s">
        <v>519</v>
      </c>
      <c r="D47" s="35" t="s">
        <v>565</v>
      </c>
      <c r="E47" s="7">
        <f>'Прил.№4'!F346</f>
        <v>30</v>
      </c>
    </row>
    <row r="48" spans="1:5" s="117" customFormat="1" ht="22.5">
      <c r="A48" s="114" t="s">
        <v>464</v>
      </c>
      <c r="B48" s="115"/>
      <c r="C48" s="18"/>
      <c r="D48" s="116" t="s">
        <v>694</v>
      </c>
      <c r="E48" s="13">
        <f>E49+E51+E53+E55</f>
        <v>3590</v>
      </c>
    </row>
    <row r="49" spans="1:5" ht="33.75">
      <c r="A49" s="91" t="s">
        <v>464</v>
      </c>
      <c r="B49" s="80">
        <v>2</v>
      </c>
      <c r="C49" s="10"/>
      <c r="D49" s="83" t="s">
        <v>423</v>
      </c>
      <c r="E49" s="7">
        <f>E50</f>
        <v>171</v>
      </c>
    </row>
    <row r="50" spans="1:5" ht="12.75">
      <c r="A50" s="91" t="s">
        <v>464</v>
      </c>
      <c r="B50" s="80">
        <v>2</v>
      </c>
      <c r="C50" s="10" t="s">
        <v>479</v>
      </c>
      <c r="D50" s="35" t="s">
        <v>540</v>
      </c>
      <c r="E50" s="7">
        <f>'Прил.№4'!F191</f>
        <v>171</v>
      </c>
    </row>
    <row r="51" spans="1:5" ht="22.5">
      <c r="A51" s="91" t="s">
        <v>464</v>
      </c>
      <c r="B51" s="80">
        <v>3</v>
      </c>
      <c r="C51" s="10"/>
      <c r="D51" s="83" t="s">
        <v>219</v>
      </c>
      <c r="E51" s="6">
        <f>E52</f>
        <v>3269</v>
      </c>
    </row>
    <row r="52" spans="1:5" ht="12.75">
      <c r="A52" s="91" t="s">
        <v>464</v>
      </c>
      <c r="B52" s="80">
        <v>3</v>
      </c>
      <c r="C52" s="10" t="s">
        <v>479</v>
      </c>
      <c r="D52" s="35" t="s">
        <v>540</v>
      </c>
      <c r="E52" s="6">
        <f>'Прил.№4'!F212</f>
        <v>3269</v>
      </c>
    </row>
    <row r="53" spans="1:5" ht="22.5">
      <c r="A53" s="91" t="s">
        <v>464</v>
      </c>
      <c r="B53" s="80">
        <v>4</v>
      </c>
      <c r="C53" s="10"/>
      <c r="D53" s="83" t="s">
        <v>450</v>
      </c>
      <c r="E53" s="6">
        <f>E54</f>
        <v>0</v>
      </c>
    </row>
    <row r="54" spans="1:5" ht="12.75">
      <c r="A54" s="91" t="s">
        <v>464</v>
      </c>
      <c r="B54" s="80">
        <v>4</v>
      </c>
      <c r="C54" s="10" t="s">
        <v>479</v>
      </c>
      <c r="D54" s="35" t="s">
        <v>540</v>
      </c>
      <c r="E54" s="6">
        <f>'Прил.№4'!F200</f>
        <v>0</v>
      </c>
    </row>
    <row r="55" spans="1:5" ht="22.5">
      <c r="A55" s="91" t="s">
        <v>464</v>
      </c>
      <c r="B55" s="80">
        <v>5</v>
      </c>
      <c r="C55" s="10"/>
      <c r="D55" s="82" t="s">
        <v>449</v>
      </c>
      <c r="E55" s="7">
        <f>E56</f>
        <v>150</v>
      </c>
    </row>
    <row r="56" spans="1:5" ht="22.5">
      <c r="A56" s="91" t="s">
        <v>464</v>
      </c>
      <c r="B56" s="80">
        <v>5</v>
      </c>
      <c r="C56" s="10" t="s">
        <v>519</v>
      </c>
      <c r="D56" s="35" t="s">
        <v>565</v>
      </c>
      <c r="E56" s="7">
        <f>'Прил.№4'!F466</f>
        <v>150</v>
      </c>
    </row>
    <row r="57" spans="1:5" s="117" customFormat="1" ht="22.5">
      <c r="A57" s="114" t="s">
        <v>467</v>
      </c>
      <c r="B57" s="115"/>
      <c r="C57" s="18"/>
      <c r="D57" s="119" t="s">
        <v>695</v>
      </c>
      <c r="E57" s="31">
        <f>E58+E60</f>
        <v>4660</v>
      </c>
    </row>
    <row r="58" spans="1:5" ht="12.75">
      <c r="A58" s="91" t="s">
        <v>467</v>
      </c>
      <c r="B58" s="80">
        <v>1</v>
      </c>
      <c r="C58" s="10"/>
      <c r="D58" s="82" t="s">
        <v>406</v>
      </c>
      <c r="E58" s="6">
        <f>E59</f>
        <v>560</v>
      </c>
    </row>
    <row r="59" spans="1:5" ht="22.5">
      <c r="A59" s="91" t="s">
        <v>467</v>
      </c>
      <c r="B59" s="80">
        <v>1</v>
      </c>
      <c r="C59" s="10" t="s">
        <v>519</v>
      </c>
      <c r="D59" s="35" t="s">
        <v>565</v>
      </c>
      <c r="E59" s="6">
        <f>'Прил.№4'!F480+'Прил.№4'!F494</f>
        <v>560</v>
      </c>
    </row>
    <row r="60" spans="1:5" ht="32.25" customHeight="1">
      <c r="A60" s="91" t="s">
        <v>467</v>
      </c>
      <c r="B60" s="80">
        <v>3</v>
      </c>
      <c r="C60" s="10"/>
      <c r="D60" s="82" t="s">
        <v>437</v>
      </c>
      <c r="E60" s="6">
        <f>E61</f>
        <v>4100</v>
      </c>
    </row>
    <row r="61" spans="1:5" ht="22.5">
      <c r="A61" s="91" t="s">
        <v>467</v>
      </c>
      <c r="B61" s="80">
        <v>3</v>
      </c>
      <c r="C61" s="10" t="s">
        <v>519</v>
      </c>
      <c r="D61" s="35" t="s">
        <v>565</v>
      </c>
      <c r="E61" s="7">
        <f>'Прил.№4'!F486</f>
        <v>4100</v>
      </c>
    </row>
    <row r="62" spans="1:5" s="117" customFormat="1" ht="33.75">
      <c r="A62" s="114" t="s">
        <v>459</v>
      </c>
      <c r="B62" s="115"/>
      <c r="C62" s="18"/>
      <c r="D62" s="116" t="s">
        <v>696</v>
      </c>
      <c r="E62" s="13">
        <f>E63+E65</f>
        <v>320</v>
      </c>
    </row>
    <row r="63" spans="1:5" s="117" customFormat="1" ht="12.75">
      <c r="A63" s="91" t="s">
        <v>459</v>
      </c>
      <c r="B63" s="80">
        <v>1</v>
      </c>
      <c r="C63" s="10"/>
      <c r="D63" s="83" t="s">
        <v>432</v>
      </c>
      <c r="E63" s="7">
        <f>E64</f>
        <v>191</v>
      </c>
    </row>
    <row r="64" spans="1:5" s="117" customFormat="1" ht="22.5">
      <c r="A64" s="91" t="s">
        <v>459</v>
      </c>
      <c r="B64" s="80">
        <v>1</v>
      </c>
      <c r="C64" s="10" t="s">
        <v>518</v>
      </c>
      <c r="D64" s="35" t="s">
        <v>691</v>
      </c>
      <c r="E64" s="7">
        <f>'Прил.№4'!F313</f>
        <v>191</v>
      </c>
    </row>
    <row r="65" spans="1:5" ht="12.75">
      <c r="A65" s="91" t="s">
        <v>459</v>
      </c>
      <c r="B65" s="80">
        <v>2</v>
      </c>
      <c r="C65" s="10"/>
      <c r="D65" s="83" t="s">
        <v>12</v>
      </c>
      <c r="E65" s="7">
        <f>E66</f>
        <v>129</v>
      </c>
    </row>
    <row r="66" spans="1:5" ht="22.5">
      <c r="A66" s="91" t="s">
        <v>459</v>
      </c>
      <c r="B66" s="80">
        <v>2</v>
      </c>
      <c r="C66" s="10" t="s">
        <v>518</v>
      </c>
      <c r="D66" s="35" t="s">
        <v>691</v>
      </c>
      <c r="E66" s="7">
        <f>'Прил.№4'!F330</f>
        <v>129</v>
      </c>
    </row>
    <row r="67" spans="1:5" s="117" customFormat="1" ht="22.5">
      <c r="A67" s="114" t="s">
        <v>466</v>
      </c>
      <c r="B67" s="115"/>
      <c r="C67" s="18"/>
      <c r="D67" s="116" t="s">
        <v>698</v>
      </c>
      <c r="E67" s="13">
        <f>E68+E70+E72+E74+E76</f>
        <v>29826.5</v>
      </c>
    </row>
    <row r="68" spans="1:5" ht="22.5">
      <c r="A68" s="91" t="s">
        <v>466</v>
      </c>
      <c r="B68" s="80">
        <v>1</v>
      </c>
      <c r="C68" s="10"/>
      <c r="D68" s="83" t="s">
        <v>411</v>
      </c>
      <c r="E68" s="6">
        <f>E69</f>
        <v>15215.5</v>
      </c>
    </row>
    <row r="69" spans="1:5" ht="22.5">
      <c r="A69" s="91" t="s">
        <v>466</v>
      </c>
      <c r="B69" s="80">
        <v>1</v>
      </c>
      <c r="C69" s="10" t="s">
        <v>519</v>
      </c>
      <c r="D69" s="35" t="s">
        <v>565</v>
      </c>
      <c r="E69" s="6">
        <f>'Прил.№4'!F402</f>
        <v>15215.5</v>
      </c>
    </row>
    <row r="70" spans="1:5" ht="12.75">
      <c r="A70" s="91" t="s">
        <v>466</v>
      </c>
      <c r="B70" s="80">
        <v>2</v>
      </c>
      <c r="C70" s="10"/>
      <c r="D70" s="83" t="s">
        <v>427</v>
      </c>
      <c r="E70" s="6">
        <f>E71</f>
        <v>6084</v>
      </c>
    </row>
    <row r="71" spans="1:5" ht="22.5">
      <c r="A71" s="91" t="s">
        <v>466</v>
      </c>
      <c r="B71" s="80">
        <v>2</v>
      </c>
      <c r="C71" s="10" t="s">
        <v>519</v>
      </c>
      <c r="D71" s="35" t="s">
        <v>565</v>
      </c>
      <c r="E71" s="6">
        <f>'Прил.№4'!F422</f>
        <v>6084</v>
      </c>
    </row>
    <row r="72" spans="1:5" ht="12.75">
      <c r="A72" s="91" t="s">
        <v>466</v>
      </c>
      <c r="B72" s="80">
        <v>3</v>
      </c>
      <c r="C72" s="10"/>
      <c r="D72" s="83" t="s">
        <v>428</v>
      </c>
      <c r="E72" s="7">
        <f>E73</f>
        <v>256</v>
      </c>
    </row>
    <row r="73" spans="1:5" ht="22.5">
      <c r="A73" s="91" t="s">
        <v>466</v>
      </c>
      <c r="B73" s="80">
        <v>3</v>
      </c>
      <c r="C73" s="10" t="s">
        <v>519</v>
      </c>
      <c r="D73" s="35" t="s">
        <v>565</v>
      </c>
      <c r="E73" s="7">
        <f>'Прил.№4'!F433</f>
        <v>256</v>
      </c>
    </row>
    <row r="74" spans="1:5" ht="12.75">
      <c r="A74" s="91" t="s">
        <v>466</v>
      </c>
      <c r="B74" s="80">
        <v>4</v>
      </c>
      <c r="C74" s="10"/>
      <c r="D74" s="84" t="s">
        <v>429</v>
      </c>
      <c r="E74" s="7">
        <f>E75</f>
        <v>2721</v>
      </c>
    </row>
    <row r="75" spans="1:5" ht="22.5">
      <c r="A75" s="91" t="s">
        <v>466</v>
      </c>
      <c r="B75" s="80">
        <v>4</v>
      </c>
      <c r="C75" s="10" t="s">
        <v>519</v>
      </c>
      <c r="D75" s="35" t="s">
        <v>565</v>
      </c>
      <c r="E75" s="7">
        <f>'Прил.№4'!F363</f>
        <v>2721</v>
      </c>
    </row>
    <row r="76" spans="1:5" ht="12.75">
      <c r="A76" s="91" t="s">
        <v>466</v>
      </c>
      <c r="B76" s="80">
        <v>9</v>
      </c>
      <c r="C76" s="10"/>
      <c r="D76" s="83" t="s">
        <v>701</v>
      </c>
      <c r="E76" s="7">
        <f>E77</f>
        <v>5550</v>
      </c>
    </row>
    <row r="77" spans="1:5" ht="22.5">
      <c r="A77" s="91" t="s">
        <v>466</v>
      </c>
      <c r="B77" s="80">
        <v>9</v>
      </c>
      <c r="C77" s="10" t="s">
        <v>519</v>
      </c>
      <c r="D77" s="35" t="s">
        <v>565</v>
      </c>
      <c r="E77" s="7">
        <f>'Прил.№4'!F443</f>
        <v>5550</v>
      </c>
    </row>
    <row r="78" spans="1:5" s="117" customFormat="1" ht="33.75">
      <c r="A78" s="114" t="s">
        <v>468</v>
      </c>
      <c r="B78" s="115"/>
      <c r="C78" s="18"/>
      <c r="D78" s="120" t="s">
        <v>470</v>
      </c>
      <c r="E78" s="31">
        <f>E79+E81+E83+E85+E87+E89</f>
        <v>169737</v>
      </c>
    </row>
    <row r="79" spans="1:5" ht="12.75">
      <c r="A79" s="91" t="s">
        <v>468</v>
      </c>
      <c r="B79" s="80">
        <v>1</v>
      </c>
      <c r="C79" s="10"/>
      <c r="D79" s="85" t="s">
        <v>3</v>
      </c>
      <c r="E79" s="6">
        <f>E80</f>
        <v>50904.6</v>
      </c>
    </row>
    <row r="80" spans="1:5" ht="22.5">
      <c r="A80" s="91" t="s">
        <v>468</v>
      </c>
      <c r="B80" s="80">
        <v>1</v>
      </c>
      <c r="C80" s="10" t="s">
        <v>533</v>
      </c>
      <c r="D80" s="35" t="s">
        <v>573</v>
      </c>
      <c r="E80" s="6">
        <f>'Прил.№4'!F513+'Прил.№4'!F613</f>
        <v>50904.6</v>
      </c>
    </row>
    <row r="81" spans="1:5" ht="22.5">
      <c r="A81" s="91" t="s">
        <v>468</v>
      </c>
      <c r="B81" s="80">
        <v>2</v>
      </c>
      <c r="C81" s="7"/>
      <c r="D81" s="85" t="s">
        <v>651</v>
      </c>
      <c r="E81" s="6">
        <f>E82</f>
        <v>100753</v>
      </c>
    </row>
    <row r="82" spans="1:5" ht="22.5">
      <c r="A82" s="91" t="s">
        <v>468</v>
      </c>
      <c r="B82" s="80">
        <v>2</v>
      </c>
      <c r="C82" s="7">
        <v>575</v>
      </c>
      <c r="D82" s="35" t="s">
        <v>573</v>
      </c>
      <c r="E82" s="6">
        <f>'Прил.№4'!F529</f>
        <v>100753</v>
      </c>
    </row>
    <row r="83" spans="1:5" ht="22.5">
      <c r="A83" s="91" t="s">
        <v>468</v>
      </c>
      <c r="B83" s="80">
        <v>3</v>
      </c>
      <c r="C83" s="7"/>
      <c r="D83" s="82" t="s">
        <v>4</v>
      </c>
      <c r="E83" s="6">
        <f>E84</f>
        <v>4652</v>
      </c>
    </row>
    <row r="84" spans="1:5" ht="22.5">
      <c r="A84" s="91" t="s">
        <v>468</v>
      </c>
      <c r="B84" s="80">
        <v>3</v>
      </c>
      <c r="C84" s="7">
        <v>575</v>
      </c>
      <c r="D84" s="35" t="s">
        <v>573</v>
      </c>
      <c r="E84" s="6">
        <f>'Прил.№4'!F552+'Прил.№4'!F584</f>
        <v>4652</v>
      </c>
    </row>
    <row r="85" spans="1:5" ht="22.5">
      <c r="A85" s="91" t="s">
        <v>468</v>
      </c>
      <c r="B85" s="80">
        <v>4</v>
      </c>
      <c r="C85" s="7"/>
      <c r="D85" s="83" t="s">
        <v>652</v>
      </c>
      <c r="E85" s="7">
        <f>E86</f>
        <v>5508</v>
      </c>
    </row>
    <row r="86" spans="1:5" ht="22.5">
      <c r="A86" s="91" t="s">
        <v>468</v>
      </c>
      <c r="B86" s="80">
        <v>4</v>
      </c>
      <c r="C86" s="7">
        <v>575</v>
      </c>
      <c r="D86" s="35" t="s">
        <v>573</v>
      </c>
      <c r="E86" s="7">
        <f>'Прил.№4'!F590+'Прил.№4'!F566+'Прил.№4'!F209</f>
        <v>5508</v>
      </c>
    </row>
    <row r="87" spans="1:5" ht="22.5">
      <c r="A87" s="91" t="s">
        <v>468</v>
      </c>
      <c r="B87" s="80">
        <v>5</v>
      </c>
      <c r="C87" s="7"/>
      <c r="D87" s="85" t="s">
        <v>5</v>
      </c>
      <c r="E87" s="6">
        <f>E88</f>
        <v>340</v>
      </c>
    </row>
    <row r="88" spans="1:5" ht="22.5">
      <c r="A88" s="91" t="s">
        <v>468</v>
      </c>
      <c r="B88" s="80">
        <v>5</v>
      </c>
      <c r="C88" s="7">
        <v>575</v>
      </c>
      <c r="D88" s="35" t="s">
        <v>573</v>
      </c>
      <c r="E88" s="6">
        <f>'Прил.№4'!F574+'Прил.№4'!F504</f>
        <v>340</v>
      </c>
    </row>
    <row r="89" spans="1:5" ht="12.75">
      <c r="A89" s="91" t="s">
        <v>468</v>
      </c>
      <c r="B89" s="80">
        <v>9</v>
      </c>
      <c r="C89" s="7"/>
      <c r="D89" s="87" t="s">
        <v>701</v>
      </c>
      <c r="E89" s="7">
        <f>E90</f>
        <v>7579.4</v>
      </c>
    </row>
    <row r="90" spans="1:5" ht="22.5">
      <c r="A90" s="91" t="s">
        <v>468</v>
      </c>
      <c r="B90" s="80">
        <v>9</v>
      </c>
      <c r="C90" s="7">
        <v>575</v>
      </c>
      <c r="D90" s="35" t="s">
        <v>573</v>
      </c>
      <c r="E90" s="6">
        <f>'Прил.№4'!F596</f>
        <v>7579.4</v>
      </c>
    </row>
    <row r="91" spans="1:5" s="117" customFormat="1" ht="33.75">
      <c r="A91" s="114" t="s">
        <v>469</v>
      </c>
      <c r="B91" s="115"/>
      <c r="C91" s="13"/>
      <c r="D91" s="116" t="s">
        <v>699</v>
      </c>
      <c r="E91" s="13">
        <f>E92+E94</f>
        <v>7571</v>
      </c>
    </row>
    <row r="92" spans="1:5" ht="22.5">
      <c r="A92" s="91" t="s">
        <v>469</v>
      </c>
      <c r="B92" s="80">
        <v>1</v>
      </c>
      <c r="C92" s="7"/>
      <c r="D92" s="83" t="s">
        <v>438</v>
      </c>
      <c r="E92" s="7">
        <f>E93</f>
        <v>550</v>
      </c>
    </row>
    <row r="93" spans="1:5" ht="22.5">
      <c r="A93" s="91" t="s">
        <v>469</v>
      </c>
      <c r="B93" s="80">
        <v>1</v>
      </c>
      <c r="C93" s="7">
        <v>592</v>
      </c>
      <c r="D93" s="35" t="s">
        <v>574</v>
      </c>
      <c r="E93" s="93">
        <f>'Прил.№4'!F635</f>
        <v>550</v>
      </c>
    </row>
    <row r="94" spans="1:5" ht="12.75">
      <c r="A94" s="91" t="s">
        <v>469</v>
      </c>
      <c r="B94" s="80">
        <v>9</v>
      </c>
      <c r="C94" s="7"/>
      <c r="D94" s="83" t="s">
        <v>701</v>
      </c>
      <c r="E94" s="6">
        <f>E95</f>
        <v>7021</v>
      </c>
    </row>
    <row r="95" spans="1:5" ht="22.5">
      <c r="A95" s="91" t="s">
        <v>469</v>
      </c>
      <c r="B95" s="80">
        <v>9</v>
      </c>
      <c r="C95" s="7">
        <v>592</v>
      </c>
      <c r="D95" s="35" t="s">
        <v>574</v>
      </c>
      <c r="E95" s="94">
        <f>'Прил.№4'!F624</f>
        <v>7021</v>
      </c>
    </row>
    <row r="96" spans="1:5" ht="12.75">
      <c r="A96" s="88" t="s">
        <v>650</v>
      </c>
      <c r="B96" s="136"/>
      <c r="C96" s="137"/>
      <c r="D96" s="36" t="s">
        <v>655</v>
      </c>
      <c r="E96" s="159">
        <f>E97+E99+E98</f>
        <v>878.4</v>
      </c>
    </row>
    <row r="97" spans="1:5" ht="12.75">
      <c r="A97" s="135" t="s">
        <v>650</v>
      </c>
      <c r="B97" s="136">
        <v>0</v>
      </c>
      <c r="C97" s="94">
        <v>501</v>
      </c>
      <c r="D97" s="35" t="s">
        <v>540</v>
      </c>
      <c r="E97" s="159">
        <f>'Прил.№4'!F67+'Прил.№4'!F74+'Прил.№4'!F220</f>
        <v>318.4</v>
      </c>
    </row>
    <row r="98" spans="1:5" ht="12.75">
      <c r="A98" s="135" t="s">
        <v>650</v>
      </c>
      <c r="B98" s="136">
        <v>0</v>
      </c>
      <c r="C98" s="94">
        <v>502</v>
      </c>
      <c r="D98" s="35" t="s">
        <v>645</v>
      </c>
      <c r="E98" s="159">
        <f>'Прил.№4'!F9</f>
        <v>18</v>
      </c>
    </row>
    <row r="99" spans="1:5" ht="22.5">
      <c r="A99" s="135" t="s">
        <v>650</v>
      </c>
      <c r="B99" s="136">
        <v>0</v>
      </c>
      <c r="C99" s="94">
        <v>504</v>
      </c>
      <c r="D99" s="35" t="s">
        <v>576</v>
      </c>
      <c r="E99" s="94">
        <f>'Прил.№4'!F301</f>
        <v>542</v>
      </c>
    </row>
  </sheetData>
  <sheetProtection/>
  <mergeCells count="6">
    <mergeCell ref="A3:E4"/>
    <mergeCell ref="A6:A8"/>
    <mergeCell ref="B6:B8"/>
    <mergeCell ref="D6:D8"/>
    <mergeCell ref="E7:E8"/>
    <mergeCell ref="C6:C8"/>
  </mergeCells>
  <printOptions/>
  <pageMargins left="0.7874015748031497" right="0.3937007874015748" top="0.3937007874015748" bottom="0.3937007874015748" header="0.5118110236220472" footer="0.5118110236220472"/>
  <pageSetup fitToHeight="59" fitToWidth="1" horizontalDpi="600" verticalDpi="600" orientation="portrait" paperSize="9" r:id="rId1"/>
  <rowBreaks count="36" manualBreakCount="36">
    <brk id="38" max="6" man="1"/>
    <brk id="41" max="6" man="1"/>
    <brk id="47" max="6" man="1"/>
    <brk id="90" max="6" man="1"/>
    <brk id="91" max="6" man="1"/>
    <brk id="96" max="6" man="1"/>
    <brk id="98" max="6" man="1"/>
    <brk id="101" min="2" max="7" man="1"/>
    <brk id="102" min="2" max="7" man="1"/>
    <brk id="103" min="2" max="7" man="1"/>
    <brk id="104" min="2" max="7" man="1"/>
    <brk id="105" min="2" max="7" man="1"/>
    <brk id="109" min="2" max="7" man="1"/>
    <brk id="115" min="2" max="7" man="1"/>
    <brk id="116" min="2" max="7" man="1"/>
    <brk id="119" min="2" max="7" man="1"/>
    <brk id="120" min="2" max="7" man="1"/>
    <brk id="121" min="2" max="7" man="1"/>
    <brk id="123" min="2" max="7" man="1"/>
    <brk id="137" min="2" max="7" man="1"/>
    <brk id="138" min="2" max="7" man="1"/>
    <brk id="139" min="2" max="7" man="1"/>
    <brk id="140" min="2" max="9" man="1"/>
    <brk id="141" min="2" max="7" man="1"/>
    <brk id="154" min="2" max="7" man="1"/>
    <brk id="158" min="2" max="7" man="1"/>
    <brk id="160" min="2" max="7" man="1"/>
    <brk id="163" min="2" max="7" man="1"/>
    <brk id="164" min="2" max="7" man="1"/>
    <brk id="166" min="2" max="7" man="1"/>
    <brk id="172" min="2" max="7" man="1"/>
    <brk id="202" min="2" max="7" man="1"/>
    <brk id="207" min="2" max="7" man="1"/>
    <brk id="210" min="2" max="7" man="1"/>
    <brk id="216" min="2" max="7" man="1"/>
    <brk id="217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Пользователь</cp:lastModifiedBy>
  <cp:lastPrinted>2016-05-23T08:08:41Z</cp:lastPrinted>
  <dcterms:created xsi:type="dcterms:W3CDTF">2007-02-21T13:25:28Z</dcterms:created>
  <dcterms:modified xsi:type="dcterms:W3CDTF">2016-05-24T06:48:11Z</dcterms:modified>
  <cp:category/>
  <cp:version/>
  <cp:contentType/>
  <cp:contentStatus/>
</cp:coreProperties>
</file>